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D disk SSD2\FINANCIJSKI PLAN 2023\PREDANO\"/>
    </mc:Choice>
  </mc:AlternateContent>
  <xr:revisionPtr revIDLastSave="0" documentId="13_ncr:1_{B9388704-F307-4414-BB68-54E021474B1C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5" l="1"/>
  <c r="B14" i="5"/>
  <c r="C14" i="5"/>
  <c r="E14" i="5"/>
  <c r="F14" i="5"/>
  <c r="D14" i="5"/>
  <c r="C16" i="5"/>
  <c r="E16" i="5"/>
  <c r="F16" i="5"/>
  <c r="B12" i="5"/>
  <c r="C12" i="5"/>
  <c r="E12" i="5"/>
  <c r="E11" i="5" s="1"/>
  <c r="F12" i="5"/>
  <c r="F11" i="5" s="1"/>
  <c r="D12" i="5"/>
  <c r="D16" i="5"/>
  <c r="I14" i="1"/>
  <c r="I13" i="1"/>
  <c r="I10" i="1"/>
  <c r="C11" i="5" l="1"/>
  <c r="D11" i="5"/>
  <c r="B11" i="5"/>
  <c r="I90" i="3"/>
  <c r="H90" i="3"/>
  <c r="H88" i="3" s="1"/>
  <c r="G90" i="3"/>
  <c r="G88" i="3" s="1"/>
  <c r="F90" i="3"/>
  <c r="F88" i="3" s="1"/>
  <c r="E90" i="3"/>
  <c r="E88" i="3" s="1"/>
  <c r="I88" i="3"/>
  <c r="F51" i="3"/>
  <c r="G57" i="3"/>
  <c r="G51" i="3" s="1"/>
  <c r="H57" i="3"/>
  <c r="H51" i="3" s="1"/>
  <c r="I57" i="3"/>
  <c r="I51" i="3" s="1"/>
  <c r="E57" i="3"/>
  <c r="E51" i="3" s="1"/>
  <c r="F39" i="3"/>
  <c r="F36" i="3" s="1"/>
  <c r="G39" i="3"/>
  <c r="G36" i="3" s="1"/>
  <c r="H39" i="3"/>
  <c r="H36" i="3" s="1"/>
  <c r="I39" i="3"/>
  <c r="I36" i="3" s="1"/>
  <c r="E39" i="3"/>
  <c r="E36" i="3" s="1"/>
  <c r="I25" i="7"/>
  <c r="H25" i="7"/>
  <c r="H24" i="7" s="1"/>
  <c r="G25" i="7"/>
  <c r="I24" i="7"/>
  <c r="G24" i="7"/>
  <c r="F24" i="7"/>
  <c r="E24" i="7"/>
  <c r="E20" i="3" l="1"/>
  <c r="F20" i="3"/>
  <c r="H20" i="3"/>
  <c r="I20" i="3"/>
  <c r="G20" i="3"/>
  <c r="I112" i="7"/>
  <c r="I111" i="7" s="1"/>
  <c r="I110" i="7" s="1"/>
  <c r="H112" i="7"/>
  <c r="G112" i="7"/>
  <c r="G111" i="7" s="1"/>
  <c r="G110" i="7" s="1"/>
  <c r="F112" i="7"/>
  <c r="F111" i="7" s="1"/>
  <c r="F110" i="7" s="1"/>
  <c r="E112" i="7"/>
  <c r="E111" i="7" s="1"/>
  <c r="E110" i="7" s="1"/>
  <c r="H111" i="7"/>
  <c r="H110" i="7" s="1"/>
  <c r="E106" i="7"/>
  <c r="E105" i="7" s="1"/>
  <c r="E104" i="7" s="1"/>
  <c r="F106" i="7"/>
  <c r="F105" i="7" s="1"/>
  <c r="F104" i="7" s="1"/>
  <c r="H106" i="7"/>
  <c r="H105" i="7" s="1"/>
  <c r="H104" i="7" s="1"/>
  <c r="I106" i="7"/>
  <c r="I105" i="7" s="1"/>
  <c r="I104" i="7" s="1"/>
  <c r="G106" i="7"/>
  <c r="G105" i="7" s="1"/>
  <c r="G104" i="7" s="1"/>
  <c r="E11" i="3" l="1"/>
  <c r="F11" i="3"/>
  <c r="E14" i="3"/>
  <c r="F14" i="3"/>
  <c r="E17" i="3"/>
  <c r="F17" i="3"/>
  <c r="E26" i="3"/>
  <c r="E25" i="3" s="1"/>
  <c r="F26" i="3"/>
  <c r="F25" i="3" s="1"/>
  <c r="E10" i="3" l="1"/>
  <c r="E29" i="3" s="1"/>
  <c r="F10" i="3"/>
  <c r="F29" i="3" s="1"/>
  <c r="I85" i="3" l="1"/>
  <c r="I83" i="3" s="1"/>
  <c r="H85" i="3"/>
  <c r="H83" i="3" s="1"/>
  <c r="G85" i="3"/>
  <c r="G83" i="3" s="1"/>
  <c r="F85" i="3"/>
  <c r="F83" i="3" s="1"/>
  <c r="E85" i="3"/>
  <c r="E83" i="3" s="1"/>
  <c r="H26" i="3" l="1"/>
  <c r="H25" i="3" s="1"/>
  <c r="I26" i="3"/>
  <c r="I25" i="3" s="1"/>
  <c r="G26" i="3"/>
  <c r="G25" i="3" s="1"/>
  <c r="H11" i="3"/>
  <c r="I11" i="3"/>
  <c r="G11" i="3"/>
  <c r="H14" i="3"/>
  <c r="I14" i="3"/>
  <c r="G14" i="3"/>
  <c r="H17" i="3"/>
  <c r="I17" i="3"/>
  <c r="G17" i="3"/>
  <c r="I10" i="3" l="1"/>
  <c r="I29" i="3" s="1"/>
  <c r="H10" i="3"/>
  <c r="H29" i="3" s="1"/>
  <c r="G10" i="3"/>
  <c r="G29" i="3" s="1"/>
  <c r="F77" i="3" l="1"/>
  <c r="F75" i="3" s="1"/>
  <c r="G77" i="3"/>
  <c r="G75" i="3" s="1"/>
  <c r="H77" i="3"/>
  <c r="H75" i="3" s="1"/>
  <c r="I77" i="3"/>
  <c r="I75" i="3" s="1"/>
  <c r="E77" i="3"/>
  <c r="E75" i="3" s="1"/>
  <c r="I72" i="3"/>
  <c r="H72" i="3"/>
  <c r="G72" i="3"/>
  <c r="F72" i="3"/>
  <c r="E72" i="3"/>
  <c r="F69" i="3"/>
  <c r="G69" i="3"/>
  <c r="G34" i="3" s="1"/>
  <c r="G93" i="3" s="1"/>
  <c r="H69" i="3"/>
  <c r="I69" i="3"/>
  <c r="E69" i="3"/>
  <c r="F12" i="6"/>
  <c r="F11" i="6" s="1"/>
  <c r="G12" i="6"/>
  <c r="G11" i="6" s="1"/>
  <c r="H12" i="6"/>
  <c r="H11" i="6" s="1"/>
  <c r="I12" i="6"/>
  <c r="I11" i="6" s="1"/>
  <c r="E11" i="6"/>
  <c r="E12" i="6"/>
  <c r="F9" i="6"/>
  <c r="F8" i="6" s="1"/>
  <c r="G9" i="6"/>
  <c r="G8" i="6" s="1"/>
  <c r="H9" i="6"/>
  <c r="H8" i="6" s="1"/>
  <c r="I9" i="6"/>
  <c r="I8" i="6" s="1"/>
  <c r="E9" i="6"/>
  <c r="E8" i="6" s="1"/>
  <c r="F88" i="7"/>
  <c r="F87" i="7" s="1"/>
  <c r="F86" i="7" s="1"/>
  <c r="G88" i="7"/>
  <c r="G87" i="7" s="1"/>
  <c r="G86" i="7" s="1"/>
  <c r="H88" i="7"/>
  <c r="H87" i="7" s="1"/>
  <c r="H86" i="7" s="1"/>
  <c r="I88" i="7"/>
  <c r="I87" i="7" s="1"/>
  <c r="I86" i="7" s="1"/>
  <c r="F94" i="7"/>
  <c r="F93" i="7" s="1"/>
  <c r="F92" i="7" s="1"/>
  <c r="G94" i="7"/>
  <c r="G93" i="7" s="1"/>
  <c r="G92" i="7" s="1"/>
  <c r="H94" i="7"/>
  <c r="H93" i="7" s="1"/>
  <c r="H92" i="7" s="1"/>
  <c r="I94" i="7"/>
  <c r="I93" i="7" s="1"/>
  <c r="I92" i="7" s="1"/>
  <c r="F100" i="7"/>
  <c r="F99" i="7" s="1"/>
  <c r="F98" i="7" s="1"/>
  <c r="G100" i="7"/>
  <c r="G99" i="7" s="1"/>
  <c r="G98" i="7" s="1"/>
  <c r="H100" i="7"/>
  <c r="H99" i="7" s="1"/>
  <c r="H98" i="7" s="1"/>
  <c r="I100" i="7"/>
  <c r="I99" i="7" s="1"/>
  <c r="I98" i="7" s="1"/>
  <c r="E100" i="7"/>
  <c r="E99" i="7" s="1"/>
  <c r="E98" i="7" s="1"/>
  <c r="E94" i="7"/>
  <c r="E93" i="7" s="1"/>
  <c r="E92" i="7" s="1"/>
  <c r="E88" i="7"/>
  <c r="E87" i="7" s="1"/>
  <c r="E86" i="7" s="1"/>
  <c r="E9" i="7"/>
  <c r="E11" i="7"/>
  <c r="E14" i="7"/>
  <c r="E16" i="7"/>
  <c r="E19" i="7"/>
  <c r="E18" i="7" s="1"/>
  <c r="E22" i="7"/>
  <c r="E21" i="7" s="1"/>
  <c r="E30" i="7"/>
  <c r="E34" i="7"/>
  <c r="E39" i="7"/>
  <c r="E38" i="7" s="1"/>
  <c r="E37" i="7" s="1"/>
  <c r="E44" i="7"/>
  <c r="E43" i="7" s="1"/>
  <c r="E42" i="7" s="1"/>
  <c r="E49" i="7"/>
  <c r="E48" i="7" s="1"/>
  <c r="E47" i="7" s="1"/>
  <c r="E55" i="7"/>
  <c r="E54" i="7" s="1"/>
  <c r="E53" i="7" s="1"/>
  <c r="E60" i="7"/>
  <c r="E59" i="7" s="1"/>
  <c r="E58" i="7" s="1"/>
  <c r="E66" i="7"/>
  <c r="E65" i="7" s="1"/>
  <c r="E64" i="7" s="1"/>
  <c r="E72" i="7"/>
  <c r="E71" i="7" s="1"/>
  <c r="E70" i="7" s="1"/>
  <c r="E78" i="7"/>
  <c r="E77" i="7" s="1"/>
  <c r="E76" i="7" s="1"/>
  <c r="E83" i="7"/>
  <c r="E82" i="7" s="1"/>
  <c r="E81" i="7" s="1"/>
  <c r="F34" i="3" l="1"/>
  <c r="F93" i="3" s="1"/>
  <c r="I34" i="3"/>
  <c r="I93" i="3" s="1"/>
  <c r="E34" i="3"/>
  <c r="E93" i="3" s="1"/>
  <c r="H34" i="3"/>
  <c r="H93" i="3" s="1"/>
  <c r="E29" i="7"/>
  <c r="E28" i="7" s="1"/>
  <c r="E13" i="7"/>
  <c r="E8" i="7"/>
  <c r="E7" i="7" s="1"/>
  <c r="E6" i="7" l="1"/>
  <c r="F9" i="7" l="1"/>
  <c r="F8" i="7" s="1"/>
  <c r="F11" i="7"/>
  <c r="F14" i="7"/>
  <c r="F16" i="7"/>
  <c r="F19" i="7"/>
  <c r="F18" i="7" s="1"/>
  <c r="F22" i="7"/>
  <c r="F21" i="7" s="1"/>
  <c r="F30" i="7"/>
  <c r="F34" i="7"/>
  <c r="F39" i="7"/>
  <c r="F38" i="7" s="1"/>
  <c r="F37" i="7" s="1"/>
  <c r="F44" i="7"/>
  <c r="F43" i="7" s="1"/>
  <c r="F42" i="7" s="1"/>
  <c r="F49" i="7"/>
  <c r="F48" i="7" s="1"/>
  <c r="F47" i="7" s="1"/>
  <c r="F55" i="7"/>
  <c r="F54" i="7" s="1"/>
  <c r="F53" i="7" s="1"/>
  <c r="F60" i="7"/>
  <c r="F59" i="7" s="1"/>
  <c r="F58" i="7" s="1"/>
  <c r="F66" i="7"/>
  <c r="F65" i="7" s="1"/>
  <c r="F64" i="7" s="1"/>
  <c r="F72" i="7"/>
  <c r="F71" i="7" s="1"/>
  <c r="F70" i="7" s="1"/>
  <c r="F78" i="7"/>
  <c r="F77" i="7" s="1"/>
  <c r="F76" i="7" s="1"/>
  <c r="F83" i="7"/>
  <c r="F82" i="7" s="1"/>
  <c r="F81" i="7" s="1"/>
  <c r="F29" i="7" l="1"/>
  <c r="F28" i="7" s="1"/>
  <c r="F13" i="7"/>
  <c r="F7" i="7" s="1"/>
  <c r="F6" i="7" l="1"/>
  <c r="H83" i="7" l="1"/>
  <c r="H82" i="7" s="1"/>
  <c r="H81" i="7" s="1"/>
  <c r="I83" i="7"/>
  <c r="I82" i="7" s="1"/>
  <c r="I81" i="7" s="1"/>
  <c r="G83" i="7"/>
  <c r="G82" i="7" s="1"/>
  <c r="G81" i="7" s="1"/>
  <c r="H78" i="7"/>
  <c r="H77" i="7" s="1"/>
  <c r="H76" i="7" s="1"/>
  <c r="I78" i="7"/>
  <c r="I77" i="7" s="1"/>
  <c r="I76" i="7" s="1"/>
  <c r="G78" i="7"/>
  <c r="G77" i="7" s="1"/>
  <c r="G76" i="7" s="1"/>
  <c r="H72" i="7"/>
  <c r="H71" i="7" s="1"/>
  <c r="H70" i="7" s="1"/>
  <c r="I72" i="7"/>
  <c r="I71" i="7" s="1"/>
  <c r="I70" i="7" s="1"/>
  <c r="G72" i="7"/>
  <c r="G71" i="7" s="1"/>
  <c r="G70" i="7" s="1"/>
  <c r="I66" i="7"/>
  <c r="I65" i="7" s="1"/>
  <c r="I64" i="7" s="1"/>
  <c r="H66" i="7"/>
  <c r="H65" i="7" s="1"/>
  <c r="H64" i="7" s="1"/>
  <c r="G66" i="7"/>
  <c r="G65" i="7" s="1"/>
  <c r="G64" i="7" s="1"/>
  <c r="H60" i="7"/>
  <c r="H59" i="7" s="1"/>
  <c r="H58" i="7" s="1"/>
  <c r="I60" i="7"/>
  <c r="I59" i="7" s="1"/>
  <c r="I58" i="7" s="1"/>
  <c r="G60" i="7"/>
  <c r="G59" i="7" s="1"/>
  <c r="G58" i="7" s="1"/>
  <c r="H55" i="7"/>
  <c r="H54" i="7" s="1"/>
  <c r="H53" i="7" s="1"/>
  <c r="I55" i="7"/>
  <c r="I54" i="7" s="1"/>
  <c r="I53" i="7" s="1"/>
  <c r="G55" i="7"/>
  <c r="G54" i="7" s="1"/>
  <c r="G53" i="7" s="1"/>
  <c r="H49" i="7"/>
  <c r="H48" i="7" s="1"/>
  <c r="H47" i="7" s="1"/>
  <c r="I49" i="7"/>
  <c r="I48" i="7" s="1"/>
  <c r="I47" i="7" s="1"/>
  <c r="G49" i="7"/>
  <c r="G48" i="7" s="1"/>
  <c r="G47" i="7" s="1"/>
  <c r="H44" i="7"/>
  <c r="H43" i="7" s="1"/>
  <c r="H42" i="7" s="1"/>
  <c r="I44" i="7"/>
  <c r="I43" i="7" s="1"/>
  <c r="I42" i="7" s="1"/>
  <c r="G44" i="7"/>
  <c r="G43" i="7" s="1"/>
  <c r="G42" i="7" s="1"/>
  <c r="H39" i="7"/>
  <c r="H38" i="7" s="1"/>
  <c r="H37" i="7" s="1"/>
  <c r="I39" i="7"/>
  <c r="I38" i="7" s="1"/>
  <c r="I37" i="7" s="1"/>
  <c r="G39" i="7"/>
  <c r="G38" i="7" s="1"/>
  <c r="G37" i="7" s="1"/>
  <c r="H30" i="7"/>
  <c r="I30" i="7"/>
  <c r="H34" i="7"/>
  <c r="I34" i="7"/>
  <c r="G30" i="7"/>
  <c r="G34" i="7"/>
  <c r="H9" i="7"/>
  <c r="I9" i="7"/>
  <c r="H11" i="7"/>
  <c r="I11" i="7"/>
  <c r="H14" i="7"/>
  <c r="I14" i="7"/>
  <c r="H16" i="7"/>
  <c r="I16" i="7"/>
  <c r="H19" i="7"/>
  <c r="H18" i="7" s="1"/>
  <c r="I19" i="7"/>
  <c r="I18" i="7" s="1"/>
  <c r="H22" i="7"/>
  <c r="H21" i="7" s="1"/>
  <c r="I22" i="7"/>
  <c r="I21" i="7" s="1"/>
  <c r="G22" i="7"/>
  <c r="G21" i="7" s="1"/>
  <c r="G19" i="7"/>
  <c r="G18" i="7" s="1"/>
  <c r="G16" i="7"/>
  <c r="G14" i="7"/>
  <c r="G11" i="7"/>
  <c r="G9" i="7"/>
  <c r="G8" i="7" s="1"/>
  <c r="I8" i="7" l="1"/>
  <c r="H8" i="7"/>
  <c r="I29" i="7"/>
  <c r="I28" i="7" s="1"/>
  <c r="I13" i="7"/>
  <c r="G29" i="7"/>
  <c r="G28" i="7" s="1"/>
  <c r="H29" i="7"/>
  <c r="H28" i="7" s="1"/>
  <c r="H13" i="7"/>
  <c r="G13" i="7"/>
  <c r="G7" i="7" s="1"/>
  <c r="H7" i="7" l="1"/>
  <c r="H6" i="7" s="1"/>
  <c r="I7" i="7"/>
  <c r="I6" i="7"/>
  <c r="G6" i="7"/>
  <c r="G30" i="1" l="1"/>
  <c r="G29" i="1"/>
  <c r="G22" i="1"/>
  <c r="G14" i="1"/>
  <c r="G13" i="1"/>
  <c r="G11" i="1"/>
  <c r="G10" i="1"/>
  <c r="I30" i="1" l="1"/>
  <c r="I29" i="1"/>
  <c r="I22" i="1"/>
  <c r="I11" i="1"/>
  <c r="G23" i="1" l="1"/>
  <c r="H23" i="1"/>
  <c r="I23" i="1"/>
  <c r="K23" i="1"/>
  <c r="M23" i="1"/>
  <c r="O23" i="1"/>
  <c r="F23" i="1"/>
  <c r="N30" i="1"/>
  <c r="L30" i="1"/>
  <c r="N29" i="1"/>
  <c r="L29" i="1"/>
  <c r="J30" i="1"/>
  <c r="J29" i="1"/>
  <c r="N21" i="1"/>
  <c r="N23" i="1" s="1"/>
  <c r="L21" i="1"/>
  <c r="L23" i="1" s="1"/>
  <c r="J21" i="1"/>
  <c r="J23" i="1" s="1"/>
  <c r="N22" i="1"/>
  <c r="L22" i="1"/>
  <c r="J22" i="1"/>
  <c r="N14" i="1"/>
  <c r="N13" i="1"/>
  <c r="N11" i="1"/>
  <c r="N10" i="1"/>
  <c r="L14" i="1"/>
  <c r="L13" i="1"/>
  <c r="L11" i="1"/>
  <c r="L10" i="1"/>
  <c r="J14" i="1"/>
  <c r="J13" i="1"/>
  <c r="J11" i="1"/>
  <c r="J10" i="1"/>
  <c r="G12" i="1"/>
  <c r="H12" i="1"/>
  <c r="I12" i="1"/>
  <c r="K12" i="1"/>
  <c r="M12" i="1"/>
  <c r="O12" i="1"/>
  <c r="F12" i="1"/>
  <c r="G9" i="1"/>
  <c r="H9" i="1"/>
  <c r="I9" i="1"/>
  <c r="K9" i="1"/>
  <c r="M9" i="1"/>
  <c r="O9" i="1"/>
  <c r="F9" i="1"/>
  <c r="K15" i="1" l="1"/>
  <c r="K33" i="1" s="1"/>
  <c r="J9" i="1"/>
  <c r="N9" i="1"/>
  <c r="I15" i="1"/>
  <c r="I33" i="1" s="1"/>
  <c r="O15" i="1"/>
  <c r="O33" i="1" s="1"/>
  <c r="M15" i="1"/>
  <c r="M33" i="1" s="1"/>
  <c r="L9" i="1"/>
  <c r="G15" i="1"/>
  <c r="G33" i="1" s="1"/>
  <c r="F15" i="1"/>
  <c r="F33" i="1" s="1"/>
  <c r="H15" i="1"/>
  <c r="H33" i="1" s="1"/>
  <c r="N12" i="1"/>
  <c r="N15" i="1" s="1"/>
  <c r="N33" i="1" s="1"/>
  <c r="L12" i="1"/>
  <c r="J12" i="1"/>
  <c r="J15" i="1" s="1"/>
  <c r="J33" i="1" s="1"/>
  <c r="L15" i="1" l="1"/>
  <c r="L33" i="1" s="1"/>
  <c r="C10" i="5"/>
  <c r="D10" i="5"/>
  <c r="E10" i="5"/>
  <c r="F10" i="5"/>
  <c r="B10" i="5"/>
</calcChain>
</file>

<file path=xl/sharedStrings.xml><?xml version="1.0" encoding="utf-8"?>
<sst xmlns="http://schemas.openxmlformats.org/spreadsheetml/2006/main" count="375" uniqueCount="135">
  <si>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</si>
  <si>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</si>
  <si>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</si>
  <si>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</si>
  <si>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</si>
  <si>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</si>
  <si>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</si>
  <si>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</si>
  <si>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</si>
  <si>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</si>
  <si>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</si>
  <si>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</si>
  <si>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</si>
  <si>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</si>
  <si>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</si>
  <si>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</si>
  <si>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</si>
  <si>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</si>
  <si>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</si>
  <si>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</si>
  <si>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</si>
  <si>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</si>
  <si>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</si>
  <si>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</si>
  <si>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</si>
  <si>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</si>
  <si>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</si>
  <si>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</si>
  <si>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</si>
  <si>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</si>
  <si>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</si>
  <si>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</si>
  <si>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</si>
  <si>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</si>
  <si>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</si>
  <si>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</si>
  <si>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</si>
  <si>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</si>
  <si>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</si>
  <si>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</si>
  <si>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</si>
  <si>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</si>
  <si>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</si>
  <si>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</si>
  <si>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</si>
  <si>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</si>
  <si>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</si>
  <si>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</si>
  <si>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</si>
  <si>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</si>
  <si>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</si>
  <si>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</si>
  <si>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</si>
  <si>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</si>
  <si>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</si>
  <si>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</si>
  <si>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</si>
  <si>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</si>
  <si>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07 Zdravstvo</t>
  </si>
  <si>
    <t>076 Poslovi i usluge zdravstva koji nisu drugdje svrstani</t>
  </si>
  <si>
    <t>0760 Poslovi i usluge zdravstva koji nisu drugdje svrstani</t>
  </si>
  <si>
    <t>KN</t>
  </si>
  <si>
    <t>EUR</t>
  </si>
  <si>
    <t>PROGRAM 01</t>
  </si>
  <si>
    <t>UKUPNI PLAN</t>
  </si>
  <si>
    <t>Izvor financiranja 4.I.</t>
  </si>
  <si>
    <t>Prihodi za posebne namjene - HZZO</t>
  </si>
  <si>
    <t>Izvor financiranja 3.I.</t>
  </si>
  <si>
    <t>Vlastiti prihodi ustanove u zdravstvu</t>
  </si>
  <si>
    <t>Izvor financiranja 5.H.</t>
  </si>
  <si>
    <t>Pomoći - ustanove u zdravstvu</t>
  </si>
  <si>
    <t>Izvor financiranja 7.2.</t>
  </si>
  <si>
    <t>Prihodi od nefinancijske imovine I nadoknade šteta</t>
  </si>
  <si>
    <t>Sanitetski prijevoz</t>
  </si>
  <si>
    <t>Djelatnost hitne medicine</t>
  </si>
  <si>
    <t>Financijski rashodi</t>
  </si>
  <si>
    <t>Ostali rashodi</t>
  </si>
  <si>
    <t>Izvor financiranja 4.3.</t>
  </si>
  <si>
    <t>Decentralizirana sredstva - zadravstvo</t>
  </si>
  <si>
    <t>Izvor financiranja 1.1.</t>
  </si>
  <si>
    <t>Edukacija stanovništva o pružanju prve pomoći</t>
  </si>
  <si>
    <t>Zakup poslovnih prostora</t>
  </si>
  <si>
    <t>Aktivnost A10018</t>
  </si>
  <si>
    <t>Aktivnost A10019</t>
  </si>
  <si>
    <t>Sufinanciranje dva dodatna tima HMP - Zaprešić</t>
  </si>
  <si>
    <t>Sufinanciranje dva dodatna tima HMP - Samobor</t>
  </si>
  <si>
    <t>Aktivnost A10009</t>
  </si>
  <si>
    <t>Financijska pomoć za pokriće troškova cijepljenja</t>
  </si>
  <si>
    <t>4.1.</t>
  </si>
  <si>
    <t>Prihodi za posebne namjene</t>
  </si>
  <si>
    <t>4.I.</t>
  </si>
  <si>
    <t>5.H.</t>
  </si>
  <si>
    <t>1.1.</t>
  </si>
  <si>
    <t>3.I.</t>
  </si>
  <si>
    <t>7.2.</t>
  </si>
  <si>
    <t>4.3.</t>
  </si>
  <si>
    <t>UKUPNO RASHODI</t>
  </si>
  <si>
    <t>Prihodi iz nadležnog proračuna i HZZO-a temeljem ugovornih obveza</t>
  </si>
  <si>
    <t>Prihodi od upravnih pristojbi, pristojbi po posebnim propisima</t>
  </si>
  <si>
    <t>Prihodi od prodaje proizvoda i robe te pruženih usluga…</t>
  </si>
  <si>
    <t>UKUPNI PRIHODI</t>
  </si>
  <si>
    <t>Aktivnost A100021</t>
  </si>
  <si>
    <t>Sufinanciranje timova sanitetskog prijevoza</t>
  </si>
  <si>
    <t>Aktivnost T100003</t>
  </si>
  <si>
    <t>4.A</t>
  </si>
  <si>
    <t>Prihodi za posebne namjene - ostalo</t>
  </si>
  <si>
    <t>Izvor financiranja 4.A.</t>
  </si>
  <si>
    <t>4.Z.</t>
  </si>
  <si>
    <t>Vlastiti izvori</t>
  </si>
  <si>
    <t>Rezultat poslovanja</t>
  </si>
  <si>
    <t>Prihodi za posebne namjene - HZZO - preneseni manjak</t>
  </si>
  <si>
    <t>Financiranje nabave sanitetskog vozila</t>
  </si>
  <si>
    <t>072 Opće medicinske usluge</t>
  </si>
  <si>
    <t>0721 Opće medicinske usluge</t>
  </si>
  <si>
    <t>074 Službe javnog zdravstva</t>
  </si>
  <si>
    <t>0740 Službe javnog zdravstva</t>
  </si>
  <si>
    <t>Aktivnost T100002</t>
  </si>
  <si>
    <t>Aktivnost A100020</t>
  </si>
  <si>
    <t>FINANCIJSKI PLAN ZAVODA ZA HITNU MEDICINU ZAGREBAČKE ŽUPANIJE
ZA 2023. I PROJEKCIJE ZA 2024. I 2025. GODINU</t>
  </si>
  <si>
    <t>FINANCIJSKI PLAN ZAVODA ZA HITNU MEDICINU ZAGREBAČKE ŽUPANIJE 
ZA 2023. I PROJEKCIJE ZA 2024. I 2025. GODINU</t>
  </si>
  <si>
    <t>FINANCIJSKI PLAN ZAVODA ZA HITNU MEDICINU ZAGREBAČKE ŽUPANIJE
ZA 2023. I PROJEKCIJe ZA 2024. I 2025. GODINU</t>
  </si>
  <si>
    <t>Sufinanciranje HMP</t>
  </si>
  <si>
    <t>Sufinanciranje HMP - Ispostava Zaprešić</t>
  </si>
  <si>
    <t>Sufinanciranje HMP - Ispostava Samobor</t>
  </si>
  <si>
    <t>Održavanje objekata zdravstvenih ustanova</t>
  </si>
  <si>
    <t>Izgradnja i opremanje zdravstvenih ustanova</t>
  </si>
  <si>
    <t>Pokriće gubitka nastalog u redovnom poslovanju ustanove</t>
  </si>
  <si>
    <t>Aktivnost A100001</t>
  </si>
  <si>
    <t>Aktivnost A100002</t>
  </si>
  <si>
    <t>Projekt K100001</t>
  </si>
  <si>
    <t>Aktivnost A100003</t>
  </si>
  <si>
    <t>Aktivnost A100005</t>
  </si>
  <si>
    <t>Aktivnost A100006</t>
  </si>
  <si>
    <t>Aktivnost A100007</t>
  </si>
  <si>
    <t>Rashodi za zaposlene u upravi Zavoda za hitnu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</si>
</sst>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charset val="238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vertical="center"/>
    </xf>
    <xf numFmtId="3" fontId="23" fillId="3" borderId="3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23" fillId="3" borderId="3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 wrapText="1"/>
    </xf>
    <xf numFmtId="3" fontId="21" fillId="3" borderId="3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wrapText="1"/>
    </xf>
    <xf numFmtId="3" fontId="6" fillId="3" borderId="1" xfId="0" applyNumberFormat="1" applyFont="1" applyFill="1" applyBorder="1" applyAlignment="1">
      <alignment horizontal="right" wrapText="1"/>
    </xf>
    <xf numFmtId="0" fontId="24" fillId="2" borderId="4" xfId="0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0" fillId="0" borderId="0" xfId="0" applyNumberFormat="1"/>
    <xf numFmtId="3" fontId="21" fillId="2" borderId="4" xfId="0" applyNumberFormat="1" applyFont="1" applyFill="1" applyBorder="1" applyAlignment="1">
      <alignment horizontal="right"/>
    </xf>
    <xf numFmtId="0" fontId="23" fillId="2" borderId="3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3" fontId="25" fillId="2" borderId="4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3" fontId="31" fillId="2" borderId="4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20" fillId="2" borderId="4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 indent="1"/>
    </xf>
    <xf numFmtId="0" fontId="33" fillId="2" borderId="2" xfId="0" applyFont="1" applyFill="1" applyBorder="1" applyAlignment="1">
      <alignment horizontal="left" vertical="center" wrapText="1" indent="1"/>
    </xf>
    <xf numFmtId="0" fontId="33" fillId="2" borderId="4" xfId="0" applyFont="1" applyFill="1" applyBorder="1" applyAlignment="1">
      <alignment horizontal="left" vertical="center" wrapText="1" indent="1"/>
    </xf>
    <xf numFmtId="0" fontId="34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A114F4E0-3521-4744-87B5-CE06A6DCC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workbookViewId="0">
      <selection activeCell="A2" sqref="A2"/>
    </sheetView>
  </sheetViews>
  <sheetFormatPr defaultRowHeight="15" x14ac:dyDescent="0.25"/>
  <cols>
    <col min="5" max="5" width="22.42578125" customWidth="1"/>
    <col min="6" max="15" width="15.7109375" customWidth="1"/>
  </cols>
  <sheetData>
    <row r="1" spans="1:15" ht="42" customHeight="1" x14ac:dyDescent="0.25">
      <c r="A1" s="94" t="s">
        <v>118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 x14ac:dyDescent="0.25">
      <c r="A3" s="94" t="s">
        <v>34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6"/>
      <c r="N3" s="96"/>
      <c r="O3" s="96"/>
    </row>
    <row r="4" spans="1:15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8" customHeight="1" x14ac:dyDescent="0.25">
      <c r="A5" s="94" t="s">
        <v>41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8" x14ac:dyDescent="0.25">
      <c r="A6" s="1"/>
      <c r="B6" s="2"/>
      <c r="C6" s="2"/>
      <c r="D6" s="2"/>
      <c r="E6" s="7"/>
      <c r="F6" s="7"/>
      <c r="G6" s="8"/>
      <c r="H6" s="8"/>
      <c r="I6" s="8"/>
      <c r="J6" s="8"/>
      <c r="K6" s="8"/>
      <c r="L6" s="8"/>
      <c r="M6" s="8"/>
      <c r="N6" s="8"/>
      <c r="O6" s="40" t="s">
        <v>46</v>
      </c>
    </row>
    <row r="7" spans="1:15" ht="26.25" customHeight="1" x14ac:dyDescent="0.25">
      <c r="A7" s="29"/>
      <c r="B7" s="30"/>
      <c r="C7" s="30"/>
      <c r="D7" s="31"/>
      <c r="E7" s="32"/>
      <c r="F7" s="91" t="s">
        <v>43</v>
      </c>
      <c r="G7" s="90"/>
      <c r="H7" s="89" t="s">
        <v>44</v>
      </c>
      <c r="I7" s="90"/>
      <c r="J7" s="89" t="s">
        <v>49</v>
      </c>
      <c r="K7" s="90"/>
      <c r="L7" s="89" t="s">
        <v>50</v>
      </c>
      <c r="M7" s="90"/>
      <c r="N7" s="89" t="s">
        <v>51</v>
      </c>
      <c r="O7" s="90"/>
    </row>
    <row r="8" spans="1:15" x14ac:dyDescent="0.25">
      <c r="A8" s="29"/>
      <c r="B8" s="30"/>
      <c r="C8" s="30"/>
      <c r="D8" s="31"/>
      <c r="E8" s="32"/>
      <c r="F8" s="53" t="s">
        <v>61</v>
      </c>
      <c r="G8" s="4" t="s">
        <v>62</v>
      </c>
      <c r="H8" s="4" t="s">
        <v>61</v>
      </c>
      <c r="I8" s="4" t="s">
        <v>62</v>
      </c>
      <c r="J8" s="4" t="s">
        <v>61</v>
      </c>
      <c r="K8" s="4" t="s">
        <v>62</v>
      </c>
      <c r="L8" s="4" t="s">
        <v>61</v>
      </c>
      <c r="M8" s="4" t="s">
        <v>62</v>
      </c>
      <c r="N8" s="4" t="s">
        <v>61</v>
      </c>
      <c r="O8" s="4" t="s">
        <v>62</v>
      </c>
    </row>
    <row r="9" spans="1:15" x14ac:dyDescent="0.25">
      <c r="A9" s="97" t="s">
        <v>0</v>
      </c>
      <c r="B9" s="98"/>
      <c r="C9" s="98"/>
      <c r="D9" s="98"/>
      <c r="E9" s="99"/>
      <c r="F9" s="55">
        <f>F10+F11</f>
        <v>75016294</v>
      </c>
      <c r="G9" s="55">
        <f t="shared" ref="G9:O9" si="0">G10+G11</f>
        <v>9956373.2165372614</v>
      </c>
      <c r="H9" s="55">
        <f t="shared" si="0"/>
        <v>78046984</v>
      </c>
      <c r="I9" s="55">
        <f t="shared" si="0"/>
        <v>10358614.904771384</v>
      </c>
      <c r="J9" s="55">
        <f t="shared" si="0"/>
        <v>91108688.434499994</v>
      </c>
      <c r="K9" s="55">
        <f t="shared" si="0"/>
        <v>12092201</v>
      </c>
      <c r="L9" s="55">
        <f t="shared" si="0"/>
        <v>84266428.156499997</v>
      </c>
      <c r="M9" s="55">
        <f t="shared" si="0"/>
        <v>11184077</v>
      </c>
      <c r="N9" s="55">
        <f t="shared" si="0"/>
        <v>85245913.156499997</v>
      </c>
      <c r="O9" s="56">
        <f t="shared" si="0"/>
        <v>11314077</v>
      </c>
    </row>
    <row r="10" spans="1:15" x14ac:dyDescent="0.25">
      <c r="A10" s="100" t="s">
        <v>1</v>
      </c>
      <c r="B10" s="93"/>
      <c r="C10" s="93"/>
      <c r="D10" s="93"/>
      <c r="E10" s="101"/>
      <c r="F10" s="60">
        <v>74760755</v>
      </c>
      <c r="G10" s="34">
        <f>F10/7.5345</f>
        <v>9922457.3627977967</v>
      </c>
      <c r="H10" s="34">
        <v>77976984</v>
      </c>
      <c r="I10" s="34">
        <f>H10/7.5345</f>
        <v>10349324.308182361</v>
      </c>
      <c r="J10" s="34">
        <f>K10*7.5345</f>
        <v>91038692.929499999</v>
      </c>
      <c r="K10" s="34">
        <v>12082911</v>
      </c>
      <c r="L10" s="34">
        <f>M10*7.5345</f>
        <v>84196432.651500002</v>
      </c>
      <c r="M10" s="34">
        <v>11174787</v>
      </c>
      <c r="N10" s="34">
        <f>O10*7.5345</f>
        <v>85175917.651500002</v>
      </c>
      <c r="O10" s="34">
        <v>11304787</v>
      </c>
    </row>
    <row r="11" spans="1:15" x14ac:dyDescent="0.25">
      <c r="A11" s="102" t="s">
        <v>2</v>
      </c>
      <c r="B11" s="101"/>
      <c r="C11" s="101"/>
      <c r="D11" s="101"/>
      <c r="E11" s="101"/>
      <c r="F11" s="60">
        <v>255539</v>
      </c>
      <c r="G11" s="34">
        <f>F11/7.5345</f>
        <v>33915.853739465128</v>
      </c>
      <c r="H11" s="34">
        <v>70000</v>
      </c>
      <c r="I11" s="34">
        <f>H11/7.5345</f>
        <v>9290.596589023824</v>
      </c>
      <c r="J11" s="34">
        <f>K11*7.5345</f>
        <v>69995.505000000005</v>
      </c>
      <c r="K11" s="34">
        <v>9290</v>
      </c>
      <c r="L11" s="34">
        <f>M11*7.5345</f>
        <v>69995.505000000005</v>
      </c>
      <c r="M11" s="34">
        <v>9290</v>
      </c>
      <c r="N11" s="34">
        <f>O11*7.5345</f>
        <v>69995.505000000005</v>
      </c>
      <c r="O11" s="34">
        <v>9290</v>
      </c>
    </row>
    <row r="12" spans="1:15" x14ac:dyDescent="0.25">
      <c r="A12" s="41" t="s">
        <v>3</v>
      </c>
      <c r="B12" s="43"/>
      <c r="C12" s="43"/>
      <c r="D12" s="43"/>
      <c r="E12" s="43"/>
      <c r="F12" s="55">
        <f>F13+F14</f>
        <v>76197430</v>
      </c>
      <c r="G12" s="55">
        <f t="shared" ref="G12:O12" si="1">G13+G14</f>
        <v>10113136.903576879</v>
      </c>
      <c r="H12" s="55">
        <f t="shared" si="1"/>
        <v>76991815</v>
      </c>
      <c r="I12" s="55">
        <f t="shared" si="1"/>
        <v>10218569.911739331</v>
      </c>
      <c r="J12" s="55">
        <f t="shared" si="1"/>
        <v>86068688.091000006</v>
      </c>
      <c r="K12" s="55">
        <f t="shared" si="1"/>
        <v>11423278</v>
      </c>
      <c r="L12" s="55">
        <f t="shared" si="1"/>
        <v>83926426.309500009</v>
      </c>
      <c r="M12" s="55">
        <f t="shared" si="1"/>
        <v>11138951</v>
      </c>
      <c r="N12" s="55">
        <f t="shared" si="1"/>
        <v>84905911.309500009</v>
      </c>
      <c r="O12" s="56">
        <f t="shared" si="1"/>
        <v>11268951</v>
      </c>
    </row>
    <row r="13" spans="1:15" x14ac:dyDescent="0.25">
      <c r="A13" s="92" t="s">
        <v>4</v>
      </c>
      <c r="B13" s="93"/>
      <c r="C13" s="93"/>
      <c r="D13" s="93"/>
      <c r="E13" s="93"/>
      <c r="F13" s="61">
        <v>72623945</v>
      </c>
      <c r="G13" s="34">
        <f>F13/7.5345</f>
        <v>9638853.9385493398</v>
      </c>
      <c r="H13" s="34">
        <v>73029565</v>
      </c>
      <c r="I13" s="34">
        <f>H13/7.5345</f>
        <v>9692688.9640984796</v>
      </c>
      <c r="J13" s="34">
        <f>K13*7.5345</f>
        <v>82106445.231000006</v>
      </c>
      <c r="K13" s="34">
        <v>10897398</v>
      </c>
      <c r="L13" s="34">
        <f>M13*7.5345</f>
        <v>79964183.449500009</v>
      </c>
      <c r="M13" s="34">
        <v>10613071</v>
      </c>
      <c r="N13" s="34">
        <f>O13*7.5345</f>
        <v>80943668.449500009</v>
      </c>
      <c r="O13" s="35">
        <v>10743071</v>
      </c>
    </row>
    <row r="14" spans="1:15" x14ac:dyDescent="0.25">
      <c r="A14" s="102" t="s">
        <v>5</v>
      </c>
      <c r="B14" s="101"/>
      <c r="C14" s="101"/>
      <c r="D14" s="101"/>
      <c r="E14" s="101"/>
      <c r="F14" s="60">
        <v>3573485</v>
      </c>
      <c r="G14" s="34">
        <f>F14/7.5345</f>
        <v>474282.96502753993</v>
      </c>
      <c r="H14" s="34">
        <v>3962250</v>
      </c>
      <c r="I14" s="34">
        <f>H14/7.5345</f>
        <v>525880.94764085207</v>
      </c>
      <c r="J14" s="34">
        <f>K14*7.5345</f>
        <v>3962242.8600000003</v>
      </c>
      <c r="K14" s="34">
        <v>525880</v>
      </c>
      <c r="L14" s="34">
        <f>M14*7.5345</f>
        <v>3962242.8600000003</v>
      </c>
      <c r="M14" s="34">
        <v>525880</v>
      </c>
      <c r="N14" s="34">
        <f>O14*7.5345</f>
        <v>3962242.8600000003</v>
      </c>
      <c r="O14" s="35">
        <v>525880</v>
      </c>
    </row>
    <row r="15" spans="1:15" x14ac:dyDescent="0.25">
      <c r="A15" s="104" t="s">
        <v>6</v>
      </c>
      <c r="B15" s="98"/>
      <c r="C15" s="98"/>
      <c r="D15" s="98"/>
      <c r="E15" s="98"/>
      <c r="F15" s="62">
        <f t="shared" ref="F15:I15" si="2">F9-F12</f>
        <v>-1181136</v>
      </c>
      <c r="G15" s="33">
        <f t="shared" si="2"/>
        <v>-156763.68703961745</v>
      </c>
      <c r="H15" s="33">
        <f t="shared" si="2"/>
        <v>1055169</v>
      </c>
      <c r="I15" s="33">
        <f t="shared" si="2"/>
        <v>140044.99303205311</v>
      </c>
      <c r="J15" s="33">
        <f>J9-J12</f>
        <v>5040000.3434999883</v>
      </c>
      <c r="K15" s="33">
        <f t="shared" ref="K15:O15" si="3">K9-K12</f>
        <v>668923</v>
      </c>
      <c r="L15" s="33">
        <f t="shared" si="3"/>
        <v>340001.84699998796</v>
      </c>
      <c r="M15" s="33">
        <f t="shared" si="3"/>
        <v>45126</v>
      </c>
      <c r="N15" s="33">
        <f t="shared" si="3"/>
        <v>340001.84699998796</v>
      </c>
      <c r="O15" s="33">
        <f t="shared" si="3"/>
        <v>45126</v>
      </c>
    </row>
    <row r="16" spans="1:15" ht="18" x14ac:dyDescent="0.25">
      <c r="A16" s="5"/>
      <c r="B16" s="9"/>
      <c r="C16" s="9"/>
      <c r="D16" s="9"/>
      <c r="E16" s="9"/>
      <c r="F16" s="9"/>
      <c r="G16" s="9"/>
      <c r="H16" s="9"/>
      <c r="I16" s="9"/>
      <c r="J16" s="9"/>
      <c r="K16" s="3"/>
      <c r="L16" s="3"/>
      <c r="M16" s="3"/>
      <c r="N16" s="3"/>
      <c r="O16" s="3"/>
    </row>
    <row r="17" spans="1:15" ht="18" customHeight="1" x14ac:dyDescent="0.25">
      <c r="A17" s="94" t="s">
        <v>42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15" ht="18" x14ac:dyDescent="0.25">
      <c r="A18" s="5"/>
      <c r="B18" s="9"/>
      <c r="C18" s="9"/>
      <c r="D18" s="9"/>
      <c r="E18" s="9"/>
      <c r="F18" s="9"/>
      <c r="G18" s="9"/>
      <c r="H18" s="9"/>
      <c r="I18" s="9"/>
      <c r="J18" s="9"/>
      <c r="K18" s="3"/>
      <c r="L18" s="3"/>
      <c r="M18" s="3"/>
      <c r="N18" s="3"/>
      <c r="O18" s="3"/>
    </row>
    <row r="19" spans="1:15" ht="26.25" customHeight="1" x14ac:dyDescent="0.25">
      <c r="A19" s="29"/>
      <c r="B19" s="30"/>
      <c r="C19" s="30"/>
      <c r="D19" s="31"/>
      <c r="E19" s="32"/>
      <c r="F19" s="91" t="s">
        <v>43</v>
      </c>
      <c r="G19" s="90"/>
      <c r="H19" s="89" t="s">
        <v>44</v>
      </c>
      <c r="I19" s="90"/>
      <c r="J19" s="89" t="s">
        <v>49</v>
      </c>
      <c r="K19" s="90"/>
      <c r="L19" s="89" t="s">
        <v>50</v>
      </c>
      <c r="M19" s="90"/>
      <c r="N19" s="89" t="s">
        <v>51</v>
      </c>
      <c r="O19" s="90"/>
    </row>
    <row r="20" spans="1:15" ht="15" customHeight="1" x14ac:dyDescent="0.25">
      <c r="A20" s="29"/>
      <c r="B20" s="30"/>
      <c r="C20" s="30"/>
      <c r="D20" s="31"/>
      <c r="E20" s="32"/>
      <c r="F20" s="51" t="s">
        <v>61</v>
      </c>
      <c r="G20" s="54" t="s">
        <v>62</v>
      </c>
      <c r="H20" s="51" t="s">
        <v>61</v>
      </c>
      <c r="I20" s="54" t="s">
        <v>62</v>
      </c>
      <c r="J20" s="51" t="s">
        <v>61</v>
      </c>
      <c r="K20" s="54" t="s">
        <v>62</v>
      </c>
      <c r="L20" s="51" t="s">
        <v>61</v>
      </c>
      <c r="M20" s="54" t="s">
        <v>62</v>
      </c>
      <c r="N20" s="51" t="s">
        <v>61</v>
      </c>
      <c r="O20" s="54" t="s">
        <v>62</v>
      </c>
    </row>
    <row r="21" spans="1:15" ht="15.75" customHeight="1" x14ac:dyDescent="0.25">
      <c r="A21" s="100" t="s">
        <v>8</v>
      </c>
      <c r="B21" s="103"/>
      <c r="C21" s="103"/>
      <c r="D21" s="103"/>
      <c r="E21" s="103"/>
      <c r="F21" s="63">
        <v>0</v>
      </c>
      <c r="G21" s="34">
        <v>0</v>
      </c>
      <c r="H21" s="34">
        <v>0</v>
      </c>
      <c r="I21" s="34">
        <v>0</v>
      </c>
      <c r="J21" s="34">
        <f>K21*7.5345</f>
        <v>0</v>
      </c>
      <c r="K21" s="34">
        <v>0</v>
      </c>
      <c r="L21" s="34">
        <f>M21*7.5345</f>
        <v>0</v>
      </c>
      <c r="M21" s="34">
        <v>0</v>
      </c>
      <c r="N21" s="34">
        <f>O21*7.5345</f>
        <v>0</v>
      </c>
      <c r="O21" s="34">
        <v>0</v>
      </c>
    </row>
    <row r="22" spans="1:15" x14ac:dyDescent="0.25">
      <c r="A22" s="100" t="s">
        <v>9</v>
      </c>
      <c r="B22" s="93"/>
      <c r="C22" s="93"/>
      <c r="D22" s="93"/>
      <c r="E22" s="93"/>
      <c r="F22" s="61">
        <v>311659</v>
      </c>
      <c r="G22" s="34">
        <f>F22/7.5345</f>
        <v>41364.25774769394</v>
      </c>
      <c r="H22" s="34">
        <v>340000</v>
      </c>
      <c r="I22" s="34">
        <f>H22/7.5345</f>
        <v>45125.754860972855</v>
      </c>
      <c r="J22" s="34">
        <f>K22*7.5345</f>
        <v>340001.84700000001</v>
      </c>
      <c r="K22" s="34">
        <v>45126</v>
      </c>
      <c r="L22" s="34">
        <f>M22*7.5345</f>
        <v>340001.84700000001</v>
      </c>
      <c r="M22" s="34">
        <v>45126</v>
      </c>
      <c r="N22" s="34">
        <f>O22*7.5345</f>
        <v>340001.84700000001</v>
      </c>
      <c r="O22" s="34">
        <v>45126</v>
      </c>
    </row>
    <row r="23" spans="1:15" x14ac:dyDescent="0.25">
      <c r="A23" s="104" t="s">
        <v>10</v>
      </c>
      <c r="B23" s="98"/>
      <c r="C23" s="98"/>
      <c r="D23" s="98"/>
      <c r="E23" s="98"/>
      <c r="F23" s="58">
        <f>F21-F22</f>
        <v>-311659</v>
      </c>
      <c r="G23" s="58">
        <f t="shared" ref="G23:O23" si="4">G21-G22</f>
        <v>-41364.25774769394</v>
      </c>
      <c r="H23" s="58">
        <f t="shared" si="4"/>
        <v>-340000</v>
      </c>
      <c r="I23" s="58">
        <f t="shared" si="4"/>
        <v>-45125.754860972855</v>
      </c>
      <c r="J23" s="58">
        <f t="shared" si="4"/>
        <v>-340001.84700000001</v>
      </c>
      <c r="K23" s="58">
        <f t="shared" si="4"/>
        <v>-45126</v>
      </c>
      <c r="L23" s="58">
        <f t="shared" si="4"/>
        <v>-340001.84700000001</v>
      </c>
      <c r="M23" s="58">
        <f t="shared" si="4"/>
        <v>-45126</v>
      </c>
      <c r="N23" s="58">
        <f t="shared" si="4"/>
        <v>-340001.84700000001</v>
      </c>
      <c r="O23" s="59">
        <f t="shared" si="4"/>
        <v>-45126</v>
      </c>
    </row>
    <row r="24" spans="1:15" ht="18" x14ac:dyDescent="0.25">
      <c r="A24" s="24"/>
      <c r="B24" s="9"/>
      <c r="C24" s="9"/>
      <c r="D24" s="9"/>
      <c r="E24" s="9"/>
      <c r="F24" s="9"/>
      <c r="G24" s="9"/>
      <c r="H24" s="9"/>
      <c r="I24" s="9"/>
      <c r="J24" s="9"/>
      <c r="K24" s="3"/>
      <c r="L24" s="3"/>
      <c r="M24" s="3"/>
      <c r="N24" s="3"/>
      <c r="O24" s="3"/>
    </row>
    <row r="25" spans="1:15" ht="18" customHeight="1" x14ac:dyDescent="0.25">
      <c r="A25" s="94" t="s">
        <v>55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1:15" ht="18" x14ac:dyDescent="0.25">
      <c r="A26" s="24"/>
      <c r="B26" s="9"/>
      <c r="C26" s="9"/>
      <c r="D26" s="9"/>
      <c r="E26" s="9"/>
      <c r="F26" s="9"/>
      <c r="G26" s="9"/>
      <c r="H26" s="9"/>
      <c r="I26" s="9"/>
      <c r="J26" s="9"/>
      <c r="K26" s="3"/>
      <c r="L26" s="3"/>
      <c r="M26" s="3"/>
      <c r="N26" s="3"/>
      <c r="O26" s="3"/>
    </row>
    <row r="27" spans="1:15" ht="26.25" customHeight="1" x14ac:dyDescent="0.25">
      <c r="A27" s="29"/>
      <c r="B27" s="30"/>
      <c r="C27" s="30"/>
      <c r="D27" s="31"/>
      <c r="E27" s="32"/>
      <c r="F27" s="91" t="s">
        <v>43</v>
      </c>
      <c r="G27" s="90"/>
      <c r="H27" s="89" t="s">
        <v>44</v>
      </c>
      <c r="I27" s="90"/>
      <c r="J27" s="89" t="s">
        <v>49</v>
      </c>
      <c r="K27" s="90"/>
      <c r="L27" s="89" t="s">
        <v>50</v>
      </c>
      <c r="M27" s="90"/>
      <c r="N27" s="89" t="s">
        <v>51</v>
      </c>
      <c r="O27" s="90"/>
    </row>
    <row r="28" spans="1:15" ht="15" customHeight="1" x14ac:dyDescent="0.25">
      <c r="A28" s="29"/>
      <c r="B28" s="30"/>
      <c r="C28" s="30"/>
      <c r="D28" s="31"/>
      <c r="E28" s="32"/>
      <c r="F28" s="52" t="s">
        <v>61</v>
      </c>
      <c r="G28" s="54" t="s">
        <v>62</v>
      </c>
      <c r="H28" s="51" t="s">
        <v>61</v>
      </c>
      <c r="I28" s="54" t="s">
        <v>62</v>
      </c>
      <c r="J28" s="48" t="s">
        <v>61</v>
      </c>
      <c r="K28" s="54" t="s">
        <v>62</v>
      </c>
      <c r="L28" s="48" t="s">
        <v>61</v>
      </c>
      <c r="M28" s="54" t="s">
        <v>62</v>
      </c>
      <c r="N28" s="48" t="s">
        <v>61</v>
      </c>
      <c r="O28" s="54" t="s">
        <v>62</v>
      </c>
    </row>
    <row r="29" spans="1:15" x14ac:dyDescent="0.25">
      <c r="A29" s="107" t="s">
        <v>45</v>
      </c>
      <c r="B29" s="108"/>
      <c r="C29" s="108"/>
      <c r="D29" s="108"/>
      <c r="E29" s="108"/>
      <c r="F29" s="64">
        <v>2109423</v>
      </c>
      <c r="G29" s="49">
        <f>F29/7.5345</f>
        <v>279968.54469440569</v>
      </c>
      <c r="H29" s="37">
        <v>-700000</v>
      </c>
      <c r="I29" s="37">
        <f>H29/7.5345</f>
        <v>-92905.965890238236</v>
      </c>
      <c r="J29" s="37">
        <f>K29*7.5345</f>
        <v>-4699998.4965000004</v>
      </c>
      <c r="K29" s="37">
        <v>-623797</v>
      </c>
      <c r="L29" s="37">
        <f>M29*7.5345</f>
        <v>0</v>
      </c>
      <c r="M29" s="37">
        <v>0</v>
      </c>
      <c r="N29" s="37">
        <f>O29*7.5345</f>
        <v>0</v>
      </c>
      <c r="O29" s="38">
        <v>0</v>
      </c>
    </row>
    <row r="30" spans="1:15" ht="30" customHeight="1" x14ac:dyDescent="0.25">
      <c r="A30" s="109" t="s">
        <v>7</v>
      </c>
      <c r="B30" s="110"/>
      <c r="C30" s="110"/>
      <c r="D30" s="110"/>
      <c r="E30" s="110"/>
      <c r="F30" s="65">
        <v>2109423</v>
      </c>
      <c r="G30" s="50">
        <f>F30/7.5345</f>
        <v>279968.54469440569</v>
      </c>
      <c r="H30" s="39">
        <v>-700000</v>
      </c>
      <c r="I30" s="39">
        <f>H30/7.5345</f>
        <v>-92905.965890238236</v>
      </c>
      <c r="J30" s="39">
        <f>K30*7.5345</f>
        <v>-4699998.4965000004</v>
      </c>
      <c r="K30" s="39">
        <v>-623797</v>
      </c>
      <c r="L30" s="39">
        <f>M30*7.5345</f>
        <v>0</v>
      </c>
      <c r="M30" s="39">
        <v>0</v>
      </c>
      <c r="N30" s="39">
        <f>O30*7.5345</f>
        <v>0</v>
      </c>
      <c r="O30" s="36">
        <v>0</v>
      </c>
    </row>
    <row r="33" spans="1:15" x14ac:dyDescent="0.25">
      <c r="A33" s="92" t="s">
        <v>11</v>
      </c>
      <c r="B33" s="93"/>
      <c r="C33" s="93"/>
      <c r="D33" s="93"/>
      <c r="E33" s="93"/>
      <c r="F33" s="57">
        <f>F15+F23</f>
        <v>-1492795</v>
      </c>
      <c r="G33" s="57">
        <f t="shared" ref="G33:O33" si="5">G15+G23</f>
        <v>-198127.9447873114</v>
      </c>
      <c r="H33" s="57">
        <f t="shared" si="5"/>
        <v>715169</v>
      </c>
      <c r="I33" s="57">
        <f t="shared" si="5"/>
        <v>94919.238171080258</v>
      </c>
      <c r="J33" s="57">
        <f t="shared" si="5"/>
        <v>4699998.4964999883</v>
      </c>
      <c r="K33" s="57">
        <f t="shared" si="5"/>
        <v>623797</v>
      </c>
      <c r="L33" s="57">
        <f t="shared" si="5"/>
        <v>-1.2048985809087753E-8</v>
      </c>
      <c r="M33" s="57">
        <f t="shared" si="5"/>
        <v>0</v>
      </c>
      <c r="N33" s="57">
        <f t="shared" si="5"/>
        <v>-1.2048985809087753E-8</v>
      </c>
      <c r="O33" s="57">
        <f t="shared" si="5"/>
        <v>0</v>
      </c>
    </row>
    <row r="34" spans="1:15" ht="11.25" customHeight="1" x14ac:dyDescent="0.25">
      <c r="A34" s="19"/>
      <c r="B34" s="20"/>
      <c r="C34" s="20"/>
      <c r="D34" s="20"/>
      <c r="E34" s="20"/>
      <c r="F34" s="20"/>
      <c r="G34" s="21"/>
      <c r="H34" s="21"/>
      <c r="I34" s="21"/>
      <c r="J34" s="21"/>
      <c r="K34" s="21"/>
      <c r="L34" s="21"/>
      <c r="M34" s="21"/>
      <c r="N34" s="21"/>
      <c r="O34" s="21"/>
    </row>
    <row r="35" spans="1:15" ht="29.25" customHeight="1" x14ac:dyDescent="0.25">
      <c r="A35" s="105" t="s">
        <v>56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ht="8.25" customHeight="1" x14ac:dyDescent="0.25"/>
    <row r="37" spans="1:15" x14ac:dyDescent="0.25">
      <c r="A37" s="105" t="s">
        <v>47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</row>
    <row r="38" spans="1:15" ht="8.25" customHeight="1" x14ac:dyDescent="0.25"/>
    <row r="39" spans="1:15" ht="29.25" customHeight="1" x14ac:dyDescent="0.25">
      <c r="A39" s="105" t="s">
        <v>48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</sheetData>
  <mergeCells count="35">
    <mergeCell ref="A39:O39"/>
    <mergeCell ref="A25:O25"/>
    <mergeCell ref="A35:O35"/>
    <mergeCell ref="A33:E33"/>
    <mergeCell ref="A37:O37"/>
    <mergeCell ref="A29:E29"/>
    <mergeCell ref="A30:E30"/>
    <mergeCell ref="A21:E21"/>
    <mergeCell ref="A22:E22"/>
    <mergeCell ref="A23:E23"/>
    <mergeCell ref="A14:E14"/>
    <mergeCell ref="A15:E15"/>
    <mergeCell ref="A13:E13"/>
    <mergeCell ref="A5:O5"/>
    <mergeCell ref="A17:O17"/>
    <mergeCell ref="A1:O1"/>
    <mergeCell ref="A3:O3"/>
    <mergeCell ref="A9:E9"/>
    <mergeCell ref="A10:E10"/>
    <mergeCell ref="A11:E11"/>
    <mergeCell ref="F7:G7"/>
    <mergeCell ref="J7:K7"/>
    <mergeCell ref="N7:O7"/>
    <mergeCell ref="F19:G19"/>
    <mergeCell ref="F27:G27"/>
    <mergeCell ref="H7:I7"/>
    <mergeCell ref="H19:I19"/>
    <mergeCell ref="H27:I27"/>
    <mergeCell ref="N19:O19"/>
    <mergeCell ref="N27:O27"/>
    <mergeCell ref="J19:K19"/>
    <mergeCell ref="J27:K27"/>
    <mergeCell ref="L7:M7"/>
    <mergeCell ref="L19:M19"/>
    <mergeCell ref="L27:M27"/>
  </mergeCells>
  <pageMargins left="0.7" right="0.7" top="0.75" bottom="0.75" header="0.3" footer="0.3"/>
  <pageSetup paperSize="9" scale="60" fitToHeight="0" orientation="landscape" r:id="rId1"/>
  <ignoredErrors>
    <ignoredError sqref="I12:J12 L12 N12 G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3"/>
  <sheetViews>
    <sheetView workbookViewId="0">
      <selection activeCell="J22" sqref="J22"/>
    </sheetView>
  </sheetViews>
  <sheetFormatPr defaultRowHeight="15" x14ac:dyDescent="0.25"/>
  <cols>
    <col min="1" max="3" width="8.28515625" customWidth="1"/>
    <col min="4" max="4" width="63.85546875" customWidth="1"/>
    <col min="5" max="9" width="21.7109375" customWidth="1"/>
  </cols>
  <sheetData>
    <row r="1" spans="1:9" ht="42" customHeight="1" x14ac:dyDescent="0.25">
      <c r="A1" s="94" t="s">
        <v>118</v>
      </c>
      <c r="B1" s="94"/>
      <c r="C1" s="94"/>
      <c r="D1" s="94"/>
      <c r="E1" s="94"/>
      <c r="F1" s="94"/>
      <c r="G1" s="94"/>
      <c r="H1" s="94"/>
      <c r="I1" s="9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4" t="s">
        <v>34</v>
      </c>
      <c r="B3" s="94"/>
      <c r="C3" s="94"/>
      <c r="D3" s="94"/>
      <c r="E3" s="94"/>
      <c r="F3" s="94"/>
      <c r="G3" s="94"/>
      <c r="H3" s="96"/>
      <c r="I3" s="9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4" t="s">
        <v>15</v>
      </c>
      <c r="B5" s="95"/>
      <c r="C5" s="95"/>
      <c r="D5" s="95"/>
      <c r="E5" s="95"/>
      <c r="F5" s="95"/>
      <c r="G5" s="95"/>
      <c r="H5" s="95"/>
      <c r="I5" s="9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94" t="s">
        <v>1</v>
      </c>
      <c r="B7" s="111"/>
      <c r="C7" s="111"/>
      <c r="D7" s="111"/>
      <c r="E7" s="111"/>
      <c r="F7" s="111"/>
      <c r="G7" s="111"/>
      <c r="H7" s="111"/>
      <c r="I7" s="111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3" t="s">
        <v>16</v>
      </c>
      <c r="B9" s="22" t="s">
        <v>17</v>
      </c>
      <c r="C9" s="22" t="s">
        <v>18</v>
      </c>
      <c r="D9" s="22" t="s">
        <v>14</v>
      </c>
      <c r="E9" s="22" t="s">
        <v>12</v>
      </c>
      <c r="F9" s="23" t="s">
        <v>13</v>
      </c>
      <c r="G9" s="23" t="s">
        <v>49</v>
      </c>
      <c r="H9" s="23" t="s">
        <v>50</v>
      </c>
      <c r="I9" s="23" t="s">
        <v>51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67">
        <f t="shared" ref="E10:F10" si="0">E11+E14+E17+E20</f>
        <v>9922457</v>
      </c>
      <c r="F10" s="67">
        <f t="shared" si="0"/>
        <v>10349324.153361205</v>
      </c>
      <c r="G10" s="67">
        <f>G11+G14+G17+G20</f>
        <v>12082911</v>
      </c>
      <c r="H10" s="67">
        <f t="shared" ref="H10:I10" si="1">H11+H14+H17+H20</f>
        <v>11174787</v>
      </c>
      <c r="I10" s="67">
        <f t="shared" si="1"/>
        <v>11304787</v>
      </c>
    </row>
    <row r="11" spans="1:9" ht="15" customHeight="1" x14ac:dyDescent="0.25">
      <c r="A11" s="13"/>
      <c r="B11" s="71">
        <v>63</v>
      </c>
      <c r="C11" s="17"/>
      <c r="D11" s="71" t="s">
        <v>53</v>
      </c>
      <c r="E11" s="67">
        <f t="shared" ref="E11:F11" si="2">E12</f>
        <v>544317</v>
      </c>
      <c r="F11" s="67">
        <f t="shared" si="2"/>
        <v>172539.65093901387</v>
      </c>
      <c r="G11" s="67">
        <f>G12</f>
        <v>172538</v>
      </c>
      <c r="H11" s="67">
        <f t="shared" ref="H11:I11" si="3">H12</f>
        <v>172538</v>
      </c>
      <c r="I11" s="67">
        <f t="shared" si="3"/>
        <v>172538</v>
      </c>
    </row>
    <row r="12" spans="1:9" x14ac:dyDescent="0.25">
      <c r="A12" s="14"/>
      <c r="B12" s="14"/>
      <c r="C12" s="15" t="s">
        <v>91</v>
      </c>
      <c r="D12" s="15" t="s">
        <v>70</v>
      </c>
      <c r="E12" s="11">
        <v>544317</v>
      </c>
      <c r="F12" s="11">
        <v>172539.65093901387</v>
      </c>
      <c r="G12" s="11">
        <v>172538</v>
      </c>
      <c r="H12" s="11">
        <v>172538</v>
      </c>
      <c r="I12" s="11">
        <v>172538</v>
      </c>
    </row>
    <row r="13" spans="1:9" x14ac:dyDescent="0.25">
      <c r="A13" s="14"/>
      <c r="B13" s="14"/>
      <c r="C13" s="15"/>
      <c r="D13" s="15"/>
      <c r="E13" s="11"/>
      <c r="F13" s="11"/>
      <c r="G13" s="11"/>
      <c r="H13" s="11"/>
      <c r="I13" s="11"/>
    </row>
    <row r="14" spans="1:9" x14ac:dyDescent="0.25">
      <c r="A14" s="14"/>
      <c r="B14" s="27">
        <v>65</v>
      </c>
      <c r="C14" s="15"/>
      <c r="D14" s="72" t="s">
        <v>98</v>
      </c>
      <c r="E14" s="67">
        <f t="shared" ref="E14:F14" si="4">E15</f>
        <v>68585</v>
      </c>
      <c r="F14" s="67">
        <f t="shared" si="4"/>
        <v>22562.877430486427</v>
      </c>
      <c r="G14" s="67">
        <f>G15</f>
        <v>22561</v>
      </c>
      <c r="H14" s="67">
        <f t="shared" ref="H14:I14" si="5">H15</f>
        <v>22561</v>
      </c>
      <c r="I14" s="67">
        <f t="shared" si="5"/>
        <v>22561</v>
      </c>
    </row>
    <row r="15" spans="1:9" x14ac:dyDescent="0.25">
      <c r="A15" s="14"/>
      <c r="B15" s="27"/>
      <c r="C15" s="15" t="s">
        <v>104</v>
      </c>
      <c r="D15" s="15" t="s">
        <v>105</v>
      </c>
      <c r="E15" s="11">
        <v>68585</v>
      </c>
      <c r="F15" s="11">
        <v>22562.877430486427</v>
      </c>
      <c r="G15" s="11">
        <v>22561</v>
      </c>
      <c r="H15" s="11">
        <v>22561</v>
      </c>
      <c r="I15" s="11">
        <v>22561</v>
      </c>
    </row>
    <row r="16" spans="1:9" x14ac:dyDescent="0.25">
      <c r="A16" s="14"/>
      <c r="B16" s="27"/>
      <c r="C16" s="15"/>
      <c r="D16" s="15"/>
      <c r="E16" s="11"/>
      <c r="F16" s="11"/>
      <c r="G16" s="11"/>
      <c r="H16" s="11"/>
      <c r="I16" s="11"/>
    </row>
    <row r="17" spans="1:9" x14ac:dyDescent="0.25">
      <c r="A17" s="14"/>
      <c r="B17" s="27">
        <v>66</v>
      </c>
      <c r="C17" s="15"/>
      <c r="D17" s="72" t="s">
        <v>99</v>
      </c>
      <c r="E17" s="67">
        <f t="shared" ref="E17:F17" si="6">E18</f>
        <v>28755</v>
      </c>
      <c r="F17" s="67">
        <f t="shared" si="6"/>
        <v>40878.624991704819</v>
      </c>
      <c r="G17" s="67">
        <f>G18</f>
        <v>40878</v>
      </c>
      <c r="H17" s="67">
        <f t="shared" ref="H17:I17" si="7">H18</f>
        <v>40878</v>
      </c>
      <c r="I17" s="67">
        <f t="shared" si="7"/>
        <v>40878</v>
      </c>
    </row>
    <row r="18" spans="1:9" x14ac:dyDescent="0.25">
      <c r="A18" s="14"/>
      <c r="B18" s="27"/>
      <c r="C18" s="15" t="s">
        <v>93</v>
      </c>
      <c r="D18" s="76" t="s">
        <v>68</v>
      </c>
      <c r="E18" s="11">
        <v>28755</v>
      </c>
      <c r="F18" s="11">
        <v>40878.624991704819</v>
      </c>
      <c r="G18" s="11">
        <v>40878</v>
      </c>
      <c r="H18" s="11">
        <v>40878</v>
      </c>
      <c r="I18" s="11">
        <v>40878</v>
      </c>
    </row>
    <row r="19" spans="1:9" x14ac:dyDescent="0.25">
      <c r="A19" s="14"/>
      <c r="B19" s="27"/>
      <c r="C19" s="15"/>
      <c r="D19" s="15"/>
      <c r="E19" s="11"/>
      <c r="F19" s="11"/>
      <c r="G19" s="11"/>
      <c r="H19" s="11"/>
      <c r="I19" s="11"/>
    </row>
    <row r="20" spans="1:9" ht="15" customHeight="1" x14ac:dyDescent="0.25">
      <c r="A20" s="14"/>
      <c r="B20" s="72">
        <v>67</v>
      </c>
      <c r="C20" s="15"/>
      <c r="D20" s="71" t="s">
        <v>97</v>
      </c>
      <c r="E20" s="67">
        <f t="shared" ref="E20:F20" si="8">E21+E22+E23</f>
        <v>9280800</v>
      </c>
      <c r="F20" s="67">
        <f t="shared" si="8"/>
        <v>10113343</v>
      </c>
      <c r="G20" s="67">
        <f>G21+G22+G23</f>
        <v>11846934</v>
      </c>
      <c r="H20" s="67">
        <f t="shared" ref="H20:I20" si="9">H21+H22+H23</f>
        <v>10938810</v>
      </c>
      <c r="I20" s="67">
        <f t="shared" si="9"/>
        <v>11068810</v>
      </c>
    </row>
    <row r="21" spans="1:9" x14ac:dyDescent="0.25">
      <c r="A21" s="14"/>
      <c r="B21" s="14"/>
      <c r="C21" s="15" t="s">
        <v>90</v>
      </c>
      <c r="D21" s="18" t="s">
        <v>66</v>
      </c>
      <c r="E21" s="11">
        <v>8146833</v>
      </c>
      <c r="F21" s="11">
        <v>8482465</v>
      </c>
      <c r="G21" s="11">
        <v>9041630</v>
      </c>
      <c r="H21" s="11">
        <v>9171630</v>
      </c>
      <c r="I21" s="11">
        <v>9301630</v>
      </c>
    </row>
    <row r="22" spans="1:9" x14ac:dyDescent="0.25">
      <c r="A22" s="14"/>
      <c r="B22" s="14"/>
      <c r="C22" s="15" t="s">
        <v>92</v>
      </c>
      <c r="D22" s="18" t="s">
        <v>20</v>
      </c>
      <c r="E22" s="11">
        <v>1133967</v>
      </c>
      <c r="F22" s="11">
        <v>1535959</v>
      </c>
      <c r="G22" s="11">
        <v>2181507</v>
      </c>
      <c r="H22" s="11">
        <v>1767180</v>
      </c>
      <c r="I22" s="11">
        <v>1767180</v>
      </c>
    </row>
    <row r="23" spans="1:9" x14ac:dyDescent="0.25">
      <c r="A23" s="14"/>
      <c r="B23" s="14"/>
      <c r="C23" s="15" t="s">
        <v>90</v>
      </c>
      <c r="D23" s="18" t="s">
        <v>66</v>
      </c>
      <c r="E23" s="11">
        <v>0</v>
      </c>
      <c r="F23" s="11">
        <v>94919</v>
      </c>
      <c r="G23" s="11">
        <v>623797</v>
      </c>
      <c r="H23" s="11">
        <v>0</v>
      </c>
      <c r="I23" s="11">
        <v>0</v>
      </c>
    </row>
    <row r="24" spans="1:9" x14ac:dyDescent="0.25">
      <c r="A24" s="14"/>
      <c r="B24" s="14"/>
      <c r="C24" s="15"/>
      <c r="D24" s="18"/>
      <c r="E24" s="11"/>
      <c r="F24" s="11"/>
      <c r="G24" s="11"/>
      <c r="H24" s="11"/>
      <c r="I24" s="11"/>
    </row>
    <row r="25" spans="1:9" ht="15" customHeight="1" x14ac:dyDescent="0.25">
      <c r="A25" s="16">
        <v>7</v>
      </c>
      <c r="B25" s="16"/>
      <c r="C25" s="16"/>
      <c r="D25" s="25" t="s">
        <v>21</v>
      </c>
      <c r="E25" s="67">
        <f t="shared" ref="E25:F26" si="10">E26</f>
        <v>33916</v>
      </c>
      <c r="F25" s="67">
        <f t="shared" si="10"/>
        <v>9290.596589023824</v>
      </c>
      <c r="G25" s="67">
        <f>G26</f>
        <v>9290</v>
      </c>
      <c r="H25" s="67">
        <f t="shared" ref="H25:I25" si="11">H26</f>
        <v>9290</v>
      </c>
      <c r="I25" s="67">
        <f t="shared" si="11"/>
        <v>9290</v>
      </c>
    </row>
    <row r="26" spans="1:9" ht="15" customHeight="1" x14ac:dyDescent="0.25">
      <c r="A26" s="17"/>
      <c r="B26" s="71">
        <v>72</v>
      </c>
      <c r="C26" s="71"/>
      <c r="D26" s="77" t="s">
        <v>52</v>
      </c>
      <c r="E26" s="67">
        <f t="shared" si="10"/>
        <v>33916</v>
      </c>
      <c r="F26" s="67">
        <f t="shared" si="10"/>
        <v>9290.596589023824</v>
      </c>
      <c r="G26" s="67">
        <f>G27</f>
        <v>9290</v>
      </c>
      <c r="H26" s="67">
        <f t="shared" ref="H26:I26" si="12">H27</f>
        <v>9290</v>
      </c>
      <c r="I26" s="67">
        <f t="shared" si="12"/>
        <v>9290</v>
      </c>
    </row>
    <row r="27" spans="1:9" x14ac:dyDescent="0.25">
      <c r="A27" s="17"/>
      <c r="B27" s="17"/>
      <c r="C27" s="15" t="s">
        <v>94</v>
      </c>
      <c r="D27" s="15" t="s">
        <v>72</v>
      </c>
      <c r="E27" s="11">
        <v>33916</v>
      </c>
      <c r="F27" s="11">
        <v>9290.596589023824</v>
      </c>
      <c r="G27" s="11">
        <v>9290</v>
      </c>
      <c r="H27" s="11">
        <v>9290</v>
      </c>
      <c r="I27" s="12">
        <v>9290</v>
      </c>
    </row>
    <row r="28" spans="1:9" x14ac:dyDescent="0.25">
      <c r="A28" s="17"/>
      <c r="B28" s="17"/>
      <c r="C28" s="15"/>
      <c r="D28" s="15"/>
      <c r="E28" s="11"/>
      <c r="F28" s="11"/>
      <c r="G28" s="11"/>
      <c r="H28" s="11"/>
      <c r="I28" s="12"/>
    </row>
    <row r="29" spans="1:9" x14ac:dyDescent="0.25">
      <c r="A29" s="17"/>
      <c r="B29" s="17"/>
      <c r="C29" s="15"/>
      <c r="D29" s="72" t="s">
        <v>100</v>
      </c>
      <c r="E29" s="67">
        <f t="shared" ref="E29:F29" si="13">E10+E25</f>
        <v>9956373</v>
      </c>
      <c r="F29" s="67">
        <f t="shared" si="13"/>
        <v>10358614.749950228</v>
      </c>
      <c r="G29" s="67">
        <f>G10+G25</f>
        <v>12092201</v>
      </c>
      <c r="H29" s="67">
        <f t="shared" ref="H29:I29" si="14">H10+H25</f>
        <v>11184077</v>
      </c>
      <c r="I29" s="67">
        <f t="shared" si="14"/>
        <v>11314077</v>
      </c>
    </row>
    <row r="30" spans="1:9" ht="18" customHeight="1" x14ac:dyDescent="0.25">
      <c r="A30" s="5"/>
      <c r="B30" s="5"/>
      <c r="C30" s="5"/>
      <c r="D30" s="5"/>
      <c r="E30" s="5"/>
      <c r="F30" s="5"/>
      <c r="G30" s="5"/>
      <c r="H30" s="6"/>
      <c r="I30" s="6"/>
    </row>
    <row r="31" spans="1:9" ht="15.75" x14ac:dyDescent="0.25">
      <c r="A31" s="94" t="s">
        <v>22</v>
      </c>
      <c r="B31" s="111"/>
      <c r="C31" s="111"/>
      <c r="D31" s="111"/>
      <c r="E31" s="111"/>
      <c r="F31" s="111"/>
      <c r="G31" s="111"/>
      <c r="H31" s="111"/>
      <c r="I31" s="111"/>
    </row>
    <row r="32" spans="1:9" ht="18" customHeight="1" x14ac:dyDescent="0.25">
      <c r="A32" s="5"/>
      <c r="B32" s="5"/>
      <c r="C32" s="5"/>
      <c r="D32" s="5"/>
      <c r="E32" s="5"/>
      <c r="F32" s="5"/>
      <c r="G32" s="5"/>
      <c r="H32" s="6"/>
      <c r="I32" s="6"/>
    </row>
    <row r="33" spans="1:9" ht="25.5" customHeight="1" x14ac:dyDescent="0.25">
      <c r="A33" s="23" t="s">
        <v>16</v>
      </c>
      <c r="B33" s="22" t="s">
        <v>17</v>
      </c>
      <c r="C33" s="22" t="s">
        <v>18</v>
      </c>
      <c r="D33" s="22" t="s">
        <v>23</v>
      </c>
      <c r="E33" s="22" t="s">
        <v>12</v>
      </c>
      <c r="F33" s="23" t="s">
        <v>13</v>
      </c>
      <c r="G33" s="23" t="s">
        <v>49</v>
      </c>
      <c r="H33" s="23" t="s">
        <v>50</v>
      </c>
      <c r="I33" s="23" t="s">
        <v>51</v>
      </c>
    </row>
    <row r="34" spans="1:9" ht="15.75" customHeight="1" x14ac:dyDescent="0.25">
      <c r="A34" s="13">
        <v>3</v>
      </c>
      <c r="B34" s="13"/>
      <c r="C34" s="13"/>
      <c r="D34" s="13" t="s">
        <v>24</v>
      </c>
      <c r="E34" s="70">
        <f>E36+E51+E69+E72</f>
        <v>9638854</v>
      </c>
      <c r="F34" s="70">
        <f t="shared" ref="F34:I34" si="15">F36+F51+F69+F72</f>
        <v>9692689</v>
      </c>
      <c r="G34" s="70">
        <f>G36+G51+G69+G72</f>
        <v>10897398</v>
      </c>
      <c r="H34" s="70">
        <f t="shared" si="15"/>
        <v>10613071</v>
      </c>
      <c r="I34" s="70">
        <f t="shared" si="15"/>
        <v>10743071</v>
      </c>
    </row>
    <row r="35" spans="1:9" ht="15.75" customHeight="1" x14ac:dyDescent="0.25">
      <c r="A35" s="13"/>
      <c r="B35" s="13"/>
      <c r="C35" s="13"/>
      <c r="D35" s="13"/>
      <c r="E35" s="10"/>
      <c r="F35" s="10"/>
      <c r="G35" s="10"/>
      <c r="H35" s="10"/>
      <c r="I35" s="10"/>
    </row>
    <row r="36" spans="1:9" x14ac:dyDescent="0.25">
      <c r="A36" s="13"/>
      <c r="B36" s="71">
        <v>31</v>
      </c>
      <c r="C36" s="71"/>
      <c r="D36" s="71" t="s">
        <v>25</v>
      </c>
      <c r="E36" s="70">
        <f>E37+E38+E39</f>
        <v>7594667</v>
      </c>
      <c r="F36" s="70">
        <f t="shared" ref="F36:I36" si="16">F37+F38+F39</f>
        <v>7778739</v>
      </c>
      <c r="G36" s="70">
        <f t="shared" si="16"/>
        <v>8642065</v>
      </c>
      <c r="H36" s="70">
        <f t="shared" si="16"/>
        <v>8649755</v>
      </c>
      <c r="I36" s="70">
        <f t="shared" si="16"/>
        <v>8779755</v>
      </c>
    </row>
    <row r="37" spans="1:9" x14ac:dyDescent="0.25">
      <c r="A37" s="14"/>
      <c r="B37" s="14"/>
      <c r="C37" s="15" t="s">
        <v>90</v>
      </c>
      <c r="D37" s="15" t="s">
        <v>66</v>
      </c>
      <c r="E37" s="10">
        <v>7130884</v>
      </c>
      <c r="F37" s="11">
        <v>6910834</v>
      </c>
      <c r="G37" s="11">
        <v>7470000</v>
      </c>
      <c r="H37" s="11">
        <v>7600000</v>
      </c>
      <c r="I37" s="11">
        <v>7730000</v>
      </c>
    </row>
    <row r="38" spans="1:9" x14ac:dyDescent="0.25">
      <c r="A38" s="14"/>
      <c r="B38" s="14"/>
      <c r="C38" s="15" t="s">
        <v>91</v>
      </c>
      <c r="D38" s="15" t="s">
        <v>70</v>
      </c>
      <c r="E38" s="10">
        <v>172540</v>
      </c>
      <c r="F38" s="11">
        <v>172540</v>
      </c>
      <c r="G38" s="11">
        <v>172538</v>
      </c>
      <c r="H38" s="11">
        <v>172538</v>
      </c>
      <c r="I38" s="11">
        <v>172538</v>
      </c>
    </row>
    <row r="39" spans="1:9" x14ac:dyDescent="0.25">
      <c r="A39" s="14"/>
      <c r="B39" s="14"/>
      <c r="C39" s="15" t="s">
        <v>92</v>
      </c>
      <c r="D39" s="15" t="s">
        <v>20</v>
      </c>
      <c r="E39" s="10">
        <f>E40+E41+E42+E43+E44+E45+E46+E47+E48+E49</f>
        <v>291243</v>
      </c>
      <c r="F39" s="10">
        <f t="shared" ref="F39:I39" si="17">F40+F41+F42+F43+F44+F45+F46+F47+F48+F49</f>
        <v>695365</v>
      </c>
      <c r="G39" s="10">
        <f t="shared" si="17"/>
        <v>999527</v>
      </c>
      <c r="H39" s="10">
        <f t="shared" si="17"/>
        <v>877217</v>
      </c>
      <c r="I39" s="10">
        <f t="shared" si="17"/>
        <v>877217</v>
      </c>
    </row>
    <row r="40" spans="1:9" hidden="1" x14ac:dyDescent="0.25">
      <c r="A40" s="14"/>
      <c r="B40" s="14"/>
      <c r="C40" s="79" t="s">
        <v>92</v>
      </c>
      <c r="D40" s="79" t="s">
        <v>20</v>
      </c>
      <c r="E40" s="80">
        <v>74651</v>
      </c>
      <c r="F40" s="81">
        <v>149302</v>
      </c>
      <c r="G40" s="81">
        <v>160688</v>
      </c>
      <c r="H40" s="81">
        <v>160688</v>
      </c>
      <c r="I40" s="81">
        <v>160688</v>
      </c>
    </row>
    <row r="41" spans="1:9" hidden="1" x14ac:dyDescent="0.25">
      <c r="A41" s="14"/>
      <c r="B41" s="14"/>
      <c r="C41" s="79" t="s">
        <v>92</v>
      </c>
      <c r="D41" s="79" t="s">
        <v>20</v>
      </c>
      <c r="E41" s="80">
        <v>92906</v>
      </c>
      <c r="F41" s="81">
        <v>92906</v>
      </c>
      <c r="G41" s="81">
        <v>92906</v>
      </c>
      <c r="H41" s="81">
        <v>92906</v>
      </c>
      <c r="I41" s="81">
        <v>92906</v>
      </c>
    </row>
    <row r="42" spans="1:9" hidden="1" x14ac:dyDescent="0.25">
      <c r="A42" s="14"/>
      <c r="B42" s="14"/>
      <c r="C42" s="79" t="s">
        <v>92</v>
      </c>
      <c r="D42" s="79" t="s">
        <v>20</v>
      </c>
      <c r="E42" s="80">
        <v>0</v>
      </c>
      <c r="F42" s="81">
        <v>223952</v>
      </c>
      <c r="G42" s="81">
        <v>241032</v>
      </c>
      <c r="H42" s="81">
        <v>241032</v>
      </c>
      <c r="I42" s="81">
        <v>241032</v>
      </c>
    </row>
    <row r="43" spans="1:9" hidden="1" x14ac:dyDescent="0.25">
      <c r="A43" s="14"/>
      <c r="B43" s="14"/>
      <c r="C43" s="79" t="s">
        <v>92</v>
      </c>
      <c r="D43" s="79" t="s">
        <v>20</v>
      </c>
      <c r="E43" s="80">
        <v>0</v>
      </c>
      <c r="F43" s="81">
        <v>223952</v>
      </c>
      <c r="G43" s="81">
        <v>241032</v>
      </c>
      <c r="H43" s="81">
        <v>241032</v>
      </c>
      <c r="I43" s="81">
        <v>241032</v>
      </c>
    </row>
    <row r="44" spans="1:9" hidden="1" x14ac:dyDescent="0.25">
      <c r="A44" s="14"/>
      <c r="B44" s="14"/>
      <c r="C44" s="79" t="s">
        <v>92</v>
      </c>
      <c r="D44" s="79" t="s">
        <v>20</v>
      </c>
      <c r="E44" s="80">
        <v>5253</v>
      </c>
      <c r="F44" s="81">
        <v>5253</v>
      </c>
      <c r="G44" s="81">
        <v>5253</v>
      </c>
      <c r="H44" s="81">
        <v>5253</v>
      </c>
      <c r="I44" s="81">
        <v>5253</v>
      </c>
    </row>
    <row r="45" spans="1:9" hidden="1" x14ac:dyDescent="0.25">
      <c r="A45" s="14"/>
      <c r="B45" s="14"/>
      <c r="C45" s="79" t="s">
        <v>92</v>
      </c>
      <c r="D45" s="79" t="s">
        <v>20</v>
      </c>
      <c r="E45" s="80">
        <v>49767</v>
      </c>
      <c r="F45" s="81">
        <v>0</v>
      </c>
      <c r="G45" s="81">
        <v>0</v>
      </c>
      <c r="H45" s="81">
        <v>0</v>
      </c>
      <c r="I45" s="81">
        <v>0</v>
      </c>
    </row>
    <row r="46" spans="1:9" hidden="1" x14ac:dyDescent="0.25">
      <c r="A46" s="14"/>
      <c r="B46" s="14"/>
      <c r="C46" s="79" t="s">
        <v>92</v>
      </c>
      <c r="D46" s="79" t="s">
        <v>20</v>
      </c>
      <c r="E46" s="80">
        <v>49767</v>
      </c>
      <c r="F46" s="81">
        <v>0</v>
      </c>
      <c r="G46" s="81">
        <v>0</v>
      </c>
      <c r="H46" s="81">
        <v>0</v>
      </c>
      <c r="I46" s="81">
        <v>0</v>
      </c>
    </row>
    <row r="47" spans="1:9" hidden="1" x14ac:dyDescent="0.25">
      <c r="A47" s="14"/>
      <c r="B47" s="14"/>
      <c r="C47" s="79" t="s">
        <v>92</v>
      </c>
      <c r="D47" s="79" t="s">
        <v>20</v>
      </c>
      <c r="E47" s="80">
        <v>18899</v>
      </c>
      <c r="F47" s="81">
        <v>0</v>
      </c>
      <c r="G47" s="81">
        <v>0</v>
      </c>
      <c r="H47" s="81">
        <v>0</v>
      </c>
      <c r="I47" s="81">
        <v>0</v>
      </c>
    </row>
    <row r="48" spans="1:9" hidden="1" x14ac:dyDescent="0.25">
      <c r="A48" s="14"/>
      <c r="B48" s="14"/>
      <c r="C48" s="79" t="s">
        <v>92</v>
      </c>
      <c r="D48" s="79" t="s">
        <v>20</v>
      </c>
      <c r="E48" s="80">
        <v>0</v>
      </c>
      <c r="F48" s="81">
        <v>0</v>
      </c>
      <c r="G48" s="81">
        <v>136306</v>
      </c>
      <c r="H48" s="81">
        <v>136306</v>
      </c>
      <c r="I48" s="81">
        <v>136306</v>
      </c>
    </row>
    <row r="49" spans="1:9" hidden="1" x14ac:dyDescent="0.25">
      <c r="A49" s="14"/>
      <c r="B49" s="14"/>
      <c r="C49" s="79" t="s">
        <v>92</v>
      </c>
      <c r="D49" s="79" t="s">
        <v>20</v>
      </c>
      <c r="E49" s="80">
        <v>0</v>
      </c>
      <c r="F49" s="81">
        <v>0</v>
      </c>
      <c r="G49" s="81">
        <v>122310</v>
      </c>
      <c r="H49" s="81">
        <v>0</v>
      </c>
      <c r="I49" s="81">
        <v>0</v>
      </c>
    </row>
    <row r="50" spans="1:9" x14ac:dyDescent="0.25">
      <c r="A50" s="14"/>
      <c r="B50" s="14"/>
      <c r="C50" s="15"/>
      <c r="D50" s="15"/>
      <c r="E50" s="10"/>
      <c r="F50" s="11"/>
      <c r="G50" s="11"/>
      <c r="H50" s="11"/>
      <c r="I50" s="11"/>
    </row>
    <row r="51" spans="1:9" x14ac:dyDescent="0.25">
      <c r="A51" s="14"/>
      <c r="B51" s="72">
        <v>32</v>
      </c>
      <c r="C51" s="73"/>
      <c r="D51" s="72" t="s">
        <v>37</v>
      </c>
      <c r="E51" s="70">
        <f>E52+E54+E53+E55+E56+E57</f>
        <v>2036580</v>
      </c>
      <c r="F51" s="70">
        <f t="shared" ref="F51:I51" si="18">F52+F54+F53+F55+F56+F57</f>
        <v>1906379</v>
      </c>
      <c r="G51" s="70">
        <f t="shared" si="18"/>
        <v>2247764</v>
      </c>
      <c r="H51" s="70">
        <f t="shared" si="18"/>
        <v>1955747</v>
      </c>
      <c r="I51" s="70">
        <f t="shared" si="18"/>
        <v>1955747</v>
      </c>
    </row>
    <row r="52" spans="1:9" x14ac:dyDescent="0.25">
      <c r="A52" s="14"/>
      <c r="B52" s="14"/>
      <c r="C52" s="15" t="s">
        <v>93</v>
      </c>
      <c r="D52" s="14" t="s">
        <v>68</v>
      </c>
      <c r="E52" s="10">
        <v>29597</v>
      </c>
      <c r="F52" s="11">
        <v>29597</v>
      </c>
      <c r="G52" s="11">
        <v>29597</v>
      </c>
      <c r="H52" s="11">
        <v>29597</v>
      </c>
      <c r="I52" s="11">
        <v>29597</v>
      </c>
    </row>
    <row r="53" spans="1:9" x14ac:dyDescent="0.25">
      <c r="A53" s="14"/>
      <c r="B53" s="14"/>
      <c r="C53" s="15" t="s">
        <v>104</v>
      </c>
      <c r="D53" s="14" t="s">
        <v>105</v>
      </c>
      <c r="E53" s="10">
        <v>22562</v>
      </c>
      <c r="F53" s="11">
        <v>22562</v>
      </c>
      <c r="G53" s="11">
        <v>22561</v>
      </c>
      <c r="H53" s="11">
        <v>22561</v>
      </c>
      <c r="I53" s="11">
        <v>22561</v>
      </c>
    </row>
    <row r="54" spans="1:9" x14ac:dyDescent="0.25">
      <c r="A54" s="14"/>
      <c r="B54" s="14"/>
      <c r="C54" s="15" t="s">
        <v>94</v>
      </c>
      <c r="D54" s="14" t="s">
        <v>72</v>
      </c>
      <c r="E54" s="10">
        <v>9291</v>
      </c>
      <c r="F54" s="11">
        <v>9291</v>
      </c>
      <c r="G54" s="11">
        <v>9290</v>
      </c>
      <c r="H54" s="11">
        <v>9290</v>
      </c>
      <c r="I54" s="11">
        <v>9290</v>
      </c>
    </row>
    <row r="55" spans="1:9" x14ac:dyDescent="0.25">
      <c r="A55" s="14"/>
      <c r="B55" s="14"/>
      <c r="C55" s="15" t="s">
        <v>90</v>
      </c>
      <c r="D55" s="14" t="s">
        <v>66</v>
      </c>
      <c r="E55" s="10">
        <v>1805959</v>
      </c>
      <c r="F55" s="11">
        <v>1465629</v>
      </c>
      <c r="G55" s="11">
        <v>1465629</v>
      </c>
      <c r="H55" s="11">
        <v>1465629</v>
      </c>
      <c r="I55" s="11">
        <v>1465629</v>
      </c>
    </row>
    <row r="56" spans="1:9" x14ac:dyDescent="0.25">
      <c r="A56" s="14"/>
      <c r="B56" s="14"/>
      <c r="C56" s="15" t="s">
        <v>95</v>
      </c>
      <c r="D56" s="14" t="s">
        <v>78</v>
      </c>
      <c r="E56" s="10">
        <v>116796</v>
      </c>
      <c r="F56" s="11">
        <v>116796</v>
      </c>
      <c r="G56" s="11">
        <v>116796</v>
      </c>
      <c r="H56" s="11">
        <v>116796</v>
      </c>
      <c r="I56" s="11">
        <v>116796</v>
      </c>
    </row>
    <row r="57" spans="1:9" x14ac:dyDescent="0.25">
      <c r="A57" s="14"/>
      <c r="B57" s="14"/>
      <c r="C57" s="15" t="s">
        <v>92</v>
      </c>
      <c r="D57" s="14" t="s">
        <v>20</v>
      </c>
      <c r="E57" s="10">
        <f>E58+E59+E60+E61+E62+E63+E64+E65+E66+E67</f>
        <v>52375</v>
      </c>
      <c r="F57" s="10">
        <v>262504</v>
      </c>
      <c r="G57" s="10">
        <f t="shared" ref="G57:I57" si="19">G58+G59+G60+G61+G62+G63+G64+G65+G66+G67</f>
        <v>603891</v>
      </c>
      <c r="H57" s="10">
        <f t="shared" si="19"/>
        <v>311874</v>
      </c>
      <c r="I57" s="10">
        <f t="shared" si="19"/>
        <v>311874</v>
      </c>
    </row>
    <row r="58" spans="1:9" hidden="1" x14ac:dyDescent="0.25">
      <c r="A58" s="14"/>
      <c r="B58" s="14"/>
      <c r="C58" s="79" t="s">
        <v>92</v>
      </c>
      <c r="D58" s="82" t="s">
        <v>20</v>
      </c>
      <c r="E58" s="80">
        <v>19715</v>
      </c>
      <c r="F58" s="81">
        <v>39430</v>
      </c>
      <c r="G58" s="81">
        <v>42714</v>
      </c>
      <c r="H58" s="81">
        <v>42714</v>
      </c>
      <c r="I58" s="81">
        <v>42714</v>
      </c>
    </row>
    <row r="59" spans="1:9" hidden="1" x14ac:dyDescent="0.25">
      <c r="A59" s="14"/>
      <c r="B59" s="14"/>
      <c r="C59" s="79" t="s">
        <v>92</v>
      </c>
      <c r="D59" s="82" t="s">
        <v>20</v>
      </c>
      <c r="E59" s="80">
        <v>0</v>
      </c>
      <c r="F59" s="81">
        <v>59146</v>
      </c>
      <c r="G59" s="81">
        <v>64071</v>
      </c>
      <c r="H59" s="81">
        <v>64071</v>
      </c>
      <c r="I59" s="81">
        <v>64071</v>
      </c>
    </row>
    <row r="60" spans="1:9" hidden="1" x14ac:dyDescent="0.25">
      <c r="A60" s="14"/>
      <c r="B60" s="14"/>
      <c r="C60" s="79" t="s">
        <v>92</v>
      </c>
      <c r="D60" s="82" t="s">
        <v>20</v>
      </c>
      <c r="E60" s="80">
        <v>0</v>
      </c>
      <c r="F60" s="81">
        <v>59146</v>
      </c>
      <c r="G60" s="81">
        <v>64071</v>
      </c>
      <c r="H60" s="81">
        <v>64071</v>
      </c>
      <c r="I60" s="81">
        <v>64071</v>
      </c>
    </row>
    <row r="61" spans="1:9" hidden="1" x14ac:dyDescent="0.25">
      <c r="A61" s="14"/>
      <c r="B61" s="14"/>
      <c r="C61" s="79" t="s">
        <v>92</v>
      </c>
      <c r="D61" s="82" t="s">
        <v>20</v>
      </c>
      <c r="E61" s="80">
        <v>1383</v>
      </c>
      <c r="F61" s="81">
        <v>1383</v>
      </c>
      <c r="G61" s="81">
        <v>1383</v>
      </c>
      <c r="H61" s="81">
        <v>1383</v>
      </c>
      <c r="I61" s="81">
        <v>1383</v>
      </c>
    </row>
    <row r="62" spans="1:9" hidden="1" x14ac:dyDescent="0.25">
      <c r="A62" s="14"/>
      <c r="B62" s="14"/>
      <c r="C62" s="79" t="s">
        <v>92</v>
      </c>
      <c r="D62" s="82" t="s">
        <v>20</v>
      </c>
      <c r="E62" s="80">
        <v>0</v>
      </c>
      <c r="F62" s="81">
        <v>86269</v>
      </c>
      <c r="G62" s="81">
        <v>103401</v>
      </c>
      <c r="H62" s="81">
        <v>103401</v>
      </c>
      <c r="I62" s="81">
        <v>103401</v>
      </c>
    </row>
    <row r="63" spans="1:9" hidden="1" x14ac:dyDescent="0.25">
      <c r="A63" s="14"/>
      <c r="B63" s="14"/>
      <c r="C63" s="79" t="s">
        <v>92</v>
      </c>
      <c r="D63" s="82" t="s">
        <v>20</v>
      </c>
      <c r="E63" s="80">
        <v>13143</v>
      </c>
      <c r="F63" s="81">
        <v>0</v>
      </c>
      <c r="G63" s="81">
        <v>0</v>
      </c>
      <c r="H63" s="81">
        <v>0</v>
      </c>
      <c r="I63" s="81">
        <v>0</v>
      </c>
    </row>
    <row r="64" spans="1:9" hidden="1" x14ac:dyDescent="0.25">
      <c r="A64" s="14"/>
      <c r="B64" s="14"/>
      <c r="C64" s="79" t="s">
        <v>92</v>
      </c>
      <c r="D64" s="82" t="s">
        <v>20</v>
      </c>
      <c r="E64" s="80">
        <v>13143</v>
      </c>
      <c r="F64" s="81">
        <v>0</v>
      </c>
      <c r="G64" s="81">
        <v>0</v>
      </c>
      <c r="H64" s="81">
        <v>0</v>
      </c>
      <c r="I64" s="81">
        <v>0</v>
      </c>
    </row>
    <row r="65" spans="1:9" hidden="1" x14ac:dyDescent="0.25">
      <c r="A65" s="14"/>
      <c r="B65" s="14"/>
      <c r="C65" s="79" t="s">
        <v>92</v>
      </c>
      <c r="D65" s="82" t="s">
        <v>20</v>
      </c>
      <c r="E65" s="80">
        <v>4991</v>
      </c>
      <c r="F65" s="81">
        <v>0</v>
      </c>
      <c r="G65" s="81">
        <v>0</v>
      </c>
      <c r="H65" s="81">
        <v>0</v>
      </c>
      <c r="I65" s="81">
        <v>0</v>
      </c>
    </row>
    <row r="66" spans="1:9" hidden="1" x14ac:dyDescent="0.25">
      <c r="A66" s="14"/>
      <c r="B66" s="14"/>
      <c r="C66" s="79" t="s">
        <v>92</v>
      </c>
      <c r="D66" s="79" t="s">
        <v>20</v>
      </c>
      <c r="E66" s="80">
        <v>0</v>
      </c>
      <c r="F66" s="81">
        <v>0</v>
      </c>
      <c r="G66" s="81">
        <v>36234</v>
      </c>
      <c r="H66" s="81">
        <v>36234</v>
      </c>
      <c r="I66" s="81">
        <v>36234</v>
      </c>
    </row>
    <row r="67" spans="1:9" hidden="1" x14ac:dyDescent="0.25">
      <c r="A67" s="14"/>
      <c r="B67" s="14"/>
      <c r="C67" s="79" t="s">
        <v>92</v>
      </c>
      <c r="D67" s="79" t="s">
        <v>20</v>
      </c>
      <c r="E67" s="80">
        <v>0</v>
      </c>
      <c r="F67" s="81">
        <v>0</v>
      </c>
      <c r="G67" s="81">
        <v>292017</v>
      </c>
      <c r="H67" s="81">
        <v>0</v>
      </c>
      <c r="I67" s="81">
        <v>0</v>
      </c>
    </row>
    <row r="68" spans="1:9" x14ac:dyDescent="0.25">
      <c r="A68" s="14"/>
      <c r="B68" s="14"/>
      <c r="C68" s="15"/>
      <c r="D68" s="15"/>
      <c r="E68" s="10"/>
      <c r="F68" s="11"/>
      <c r="G68" s="11"/>
      <c r="H68" s="11"/>
      <c r="I68" s="11"/>
    </row>
    <row r="69" spans="1:9" x14ac:dyDescent="0.25">
      <c r="A69" s="14"/>
      <c r="B69" s="27">
        <v>34</v>
      </c>
      <c r="C69" s="15"/>
      <c r="D69" s="72" t="s">
        <v>75</v>
      </c>
      <c r="E69" s="70">
        <f>E70</f>
        <v>7607</v>
      </c>
      <c r="F69" s="70">
        <f t="shared" ref="F69:I69" si="20">F70</f>
        <v>4916</v>
      </c>
      <c r="G69" s="70">
        <f t="shared" si="20"/>
        <v>4915</v>
      </c>
      <c r="H69" s="70">
        <f t="shared" si="20"/>
        <v>4915</v>
      </c>
      <c r="I69" s="70">
        <f t="shared" si="20"/>
        <v>4915</v>
      </c>
    </row>
    <row r="70" spans="1:9" x14ac:dyDescent="0.25">
      <c r="A70" s="14"/>
      <c r="B70" s="27"/>
      <c r="C70" s="15" t="s">
        <v>90</v>
      </c>
      <c r="D70" s="74" t="s">
        <v>66</v>
      </c>
      <c r="E70" s="10">
        <v>7607</v>
      </c>
      <c r="F70" s="11">
        <v>4916</v>
      </c>
      <c r="G70" s="11">
        <v>4915</v>
      </c>
      <c r="H70" s="11">
        <v>4915</v>
      </c>
      <c r="I70" s="11">
        <v>4915</v>
      </c>
    </row>
    <row r="71" spans="1:9" x14ac:dyDescent="0.25">
      <c r="A71" s="14"/>
      <c r="B71" s="27"/>
      <c r="C71" s="15"/>
      <c r="D71" s="74"/>
      <c r="E71" s="10"/>
      <c r="F71" s="11"/>
      <c r="G71" s="11"/>
      <c r="H71" s="11"/>
      <c r="I71" s="11"/>
    </row>
    <row r="72" spans="1:9" x14ac:dyDescent="0.25">
      <c r="A72" s="14"/>
      <c r="B72" s="27">
        <v>38</v>
      </c>
      <c r="C72" s="15"/>
      <c r="D72" s="72" t="s">
        <v>76</v>
      </c>
      <c r="E72" s="70">
        <f>E73</f>
        <v>0</v>
      </c>
      <c r="F72" s="67">
        <f t="shared" ref="F72" si="21">F73</f>
        <v>2655</v>
      </c>
      <c r="G72" s="67">
        <f t="shared" ref="G72" si="22">G73</f>
        <v>2654</v>
      </c>
      <c r="H72" s="67">
        <f t="shared" ref="H72" si="23">H73</f>
        <v>2654</v>
      </c>
      <c r="I72" s="67">
        <f t="shared" ref="I72" si="24">I73</f>
        <v>2654</v>
      </c>
    </row>
    <row r="73" spans="1:9" x14ac:dyDescent="0.25">
      <c r="A73" s="14"/>
      <c r="B73" s="27"/>
      <c r="C73" s="15" t="s">
        <v>90</v>
      </c>
      <c r="D73" s="74" t="s">
        <v>66</v>
      </c>
      <c r="E73" s="10">
        <v>0</v>
      </c>
      <c r="F73" s="11">
        <v>2655</v>
      </c>
      <c r="G73" s="11">
        <v>2654</v>
      </c>
      <c r="H73" s="11">
        <v>2654</v>
      </c>
      <c r="I73" s="11">
        <v>2654</v>
      </c>
    </row>
    <row r="74" spans="1:9" x14ac:dyDescent="0.25">
      <c r="A74" s="14"/>
      <c r="B74" s="27"/>
      <c r="C74" s="15"/>
      <c r="D74" s="74"/>
      <c r="E74" s="10"/>
      <c r="F74" s="11"/>
      <c r="G74" s="11"/>
      <c r="H74" s="11"/>
      <c r="I74" s="11"/>
    </row>
    <row r="75" spans="1:9" x14ac:dyDescent="0.25">
      <c r="A75" s="72">
        <v>4</v>
      </c>
      <c r="B75" s="27"/>
      <c r="C75" s="15"/>
      <c r="D75" s="72" t="s">
        <v>26</v>
      </c>
      <c r="E75" s="70">
        <f>E77</f>
        <v>474283</v>
      </c>
      <c r="F75" s="70">
        <f t="shared" ref="F75:I75" si="25">F77</f>
        <v>525881</v>
      </c>
      <c r="G75" s="70">
        <f t="shared" si="25"/>
        <v>525880</v>
      </c>
      <c r="H75" s="70">
        <f t="shared" si="25"/>
        <v>525880</v>
      </c>
      <c r="I75" s="70">
        <f t="shared" si="25"/>
        <v>525880</v>
      </c>
    </row>
    <row r="76" spans="1:9" x14ac:dyDescent="0.25">
      <c r="A76" s="14"/>
      <c r="B76" s="27"/>
      <c r="C76" s="15"/>
      <c r="D76" s="74"/>
      <c r="E76" s="10"/>
      <c r="F76" s="11"/>
      <c r="G76" s="11"/>
      <c r="H76" s="11"/>
      <c r="I76" s="11"/>
    </row>
    <row r="77" spans="1:9" x14ac:dyDescent="0.25">
      <c r="A77" s="14"/>
      <c r="B77" s="27">
        <v>42</v>
      </c>
      <c r="C77" s="15"/>
      <c r="D77" s="72" t="s">
        <v>54</v>
      </c>
      <c r="E77" s="70">
        <f>E78+E79+E80+E81</f>
        <v>474283</v>
      </c>
      <c r="F77" s="70">
        <f t="shared" ref="F77:I77" si="26">F78+F79+F80+F81</f>
        <v>525881</v>
      </c>
      <c r="G77" s="70">
        <f t="shared" si="26"/>
        <v>525880</v>
      </c>
      <c r="H77" s="70">
        <f t="shared" si="26"/>
        <v>525880</v>
      </c>
      <c r="I77" s="70">
        <f t="shared" si="26"/>
        <v>525880</v>
      </c>
    </row>
    <row r="78" spans="1:9" x14ac:dyDescent="0.25">
      <c r="A78" s="14"/>
      <c r="B78" s="27"/>
      <c r="C78" s="15" t="s">
        <v>93</v>
      </c>
      <c r="D78" s="74" t="s">
        <v>68</v>
      </c>
      <c r="E78" s="75">
        <v>11281</v>
      </c>
      <c r="F78" s="75">
        <v>11281</v>
      </c>
      <c r="G78" s="75">
        <v>11281</v>
      </c>
      <c r="H78" s="75">
        <v>11281</v>
      </c>
      <c r="I78" s="75">
        <v>11281</v>
      </c>
    </row>
    <row r="79" spans="1:9" x14ac:dyDescent="0.25">
      <c r="A79" s="14"/>
      <c r="B79" s="27"/>
      <c r="C79" s="15" t="s">
        <v>90</v>
      </c>
      <c r="D79" s="74" t="s">
        <v>66</v>
      </c>
      <c r="E79" s="75">
        <v>72548</v>
      </c>
      <c r="F79" s="75">
        <v>53305</v>
      </c>
      <c r="G79" s="75">
        <v>53306</v>
      </c>
      <c r="H79" s="75">
        <v>53306</v>
      </c>
      <c r="I79" s="75">
        <v>53306</v>
      </c>
    </row>
    <row r="80" spans="1:9" x14ac:dyDescent="0.25">
      <c r="A80" s="14"/>
      <c r="B80" s="27"/>
      <c r="C80" s="15" t="s">
        <v>95</v>
      </c>
      <c r="D80" s="74" t="s">
        <v>78</v>
      </c>
      <c r="E80" s="75">
        <v>390454</v>
      </c>
      <c r="F80" s="75">
        <v>390454</v>
      </c>
      <c r="G80" s="75">
        <v>390454</v>
      </c>
      <c r="H80" s="75">
        <v>390454</v>
      </c>
      <c r="I80" s="75">
        <v>390454</v>
      </c>
    </row>
    <row r="81" spans="1:9" x14ac:dyDescent="0.25">
      <c r="A81" s="14"/>
      <c r="B81" s="27"/>
      <c r="C81" s="15" t="s">
        <v>92</v>
      </c>
      <c r="D81" s="74" t="s">
        <v>20</v>
      </c>
      <c r="E81" s="10">
        <v>0</v>
      </c>
      <c r="F81" s="11">
        <v>70841</v>
      </c>
      <c r="G81" s="11">
        <v>70839</v>
      </c>
      <c r="H81" s="11">
        <v>70839</v>
      </c>
      <c r="I81" s="11">
        <v>70839</v>
      </c>
    </row>
    <row r="82" spans="1:9" x14ac:dyDescent="0.25">
      <c r="A82" s="14"/>
      <c r="B82" s="27"/>
      <c r="C82" s="15"/>
      <c r="D82" s="74"/>
      <c r="E82" s="10"/>
      <c r="F82" s="11"/>
      <c r="G82" s="11"/>
      <c r="H82" s="11"/>
      <c r="I82" s="11"/>
    </row>
    <row r="83" spans="1:9" x14ac:dyDescent="0.25">
      <c r="A83" s="72">
        <v>5</v>
      </c>
      <c r="B83" s="72"/>
      <c r="C83" s="73"/>
      <c r="D83" s="72" t="s">
        <v>32</v>
      </c>
      <c r="E83" s="70">
        <f>E85</f>
        <v>41364</v>
      </c>
      <c r="F83" s="67">
        <f t="shared" ref="F83:I83" si="27">F85</f>
        <v>45126</v>
      </c>
      <c r="G83" s="67">
        <f t="shared" si="27"/>
        <v>45126</v>
      </c>
      <c r="H83" s="67">
        <f t="shared" si="27"/>
        <v>45126</v>
      </c>
      <c r="I83" s="67">
        <f t="shared" si="27"/>
        <v>45126</v>
      </c>
    </row>
    <row r="84" spans="1:9" x14ac:dyDescent="0.25">
      <c r="A84" s="14"/>
      <c r="B84" s="27"/>
      <c r="C84" s="15"/>
      <c r="D84" s="74"/>
      <c r="E84" s="10"/>
      <c r="F84" s="11"/>
      <c r="G84" s="11"/>
      <c r="H84" s="11"/>
      <c r="I84" s="11"/>
    </row>
    <row r="85" spans="1:9" x14ac:dyDescent="0.25">
      <c r="A85" s="14"/>
      <c r="B85" s="27">
        <v>54</v>
      </c>
      <c r="C85" s="15"/>
      <c r="D85" s="72" t="s">
        <v>40</v>
      </c>
      <c r="E85" s="70">
        <f>E86</f>
        <v>41364</v>
      </c>
      <c r="F85" s="67">
        <f t="shared" ref="F85:I85" si="28">F86</f>
        <v>45126</v>
      </c>
      <c r="G85" s="67">
        <f t="shared" si="28"/>
        <v>45126</v>
      </c>
      <c r="H85" s="67">
        <f t="shared" si="28"/>
        <v>45126</v>
      </c>
      <c r="I85" s="67">
        <f t="shared" si="28"/>
        <v>45126</v>
      </c>
    </row>
    <row r="86" spans="1:9" x14ac:dyDescent="0.25">
      <c r="A86" s="14"/>
      <c r="B86" s="27"/>
      <c r="C86" s="15" t="s">
        <v>90</v>
      </c>
      <c r="D86" s="74" t="s">
        <v>66</v>
      </c>
      <c r="E86" s="10">
        <v>41364</v>
      </c>
      <c r="F86" s="11">
        <v>45126</v>
      </c>
      <c r="G86" s="11">
        <v>45126</v>
      </c>
      <c r="H86" s="11">
        <v>45126</v>
      </c>
      <c r="I86" s="11">
        <v>45126</v>
      </c>
    </row>
    <row r="87" spans="1:9" x14ac:dyDescent="0.25">
      <c r="A87" s="14"/>
      <c r="B87" s="27"/>
      <c r="C87" s="15"/>
      <c r="D87" s="74"/>
      <c r="E87" s="10"/>
      <c r="F87" s="11"/>
      <c r="G87" s="11"/>
      <c r="H87" s="11"/>
      <c r="I87" s="11"/>
    </row>
    <row r="88" spans="1:9" x14ac:dyDescent="0.25">
      <c r="A88" s="72">
        <v>9</v>
      </c>
      <c r="B88" s="72"/>
      <c r="C88" s="73"/>
      <c r="D88" s="72" t="s">
        <v>108</v>
      </c>
      <c r="E88" s="70">
        <f>E90</f>
        <v>0</v>
      </c>
      <c r="F88" s="67">
        <f t="shared" ref="F88:I88" si="29">F90</f>
        <v>94919</v>
      </c>
      <c r="G88" s="67">
        <f t="shared" si="29"/>
        <v>623797</v>
      </c>
      <c r="H88" s="67">
        <f t="shared" si="29"/>
        <v>0</v>
      </c>
      <c r="I88" s="67">
        <f t="shared" si="29"/>
        <v>0</v>
      </c>
    </row>
    <row r="89" spans="1:9" x14ac:dyDescent="0.25">
      <c r="A89" s="72"/>
      <c r="B89" s="72"/>
      <c r="C89" s="73"/>
      <c r="D89" s="72"/>
      <c r="E89" s="70"/>
      <c r="F89" s="67"/>
      <c r="G89" s="67"/>
      <c r="H89" s="67"/>
      <c r="I89" s="67"/>
    </row>
    <row r="90" spans="1:9" x14ac:dyDescent="0.25">
      <c r="A90" s="72"/>
      <c r="B90" s="72">
        <v>92</v>
      </c>
      <c r="C90" s="73"/>
      <c r="D90" s="72" t="s">
        <v>109</v>
      </c>
      <c r="E90" s="70">
        <f>E91</f>
        <v>0</v>
      </c>
      <c r="F90" s="67">
        <f t="shared" ref="F90:I90" si="30">F91</f>
        <v>94919</v>
      </c>
      <c r="G90" s="67">
        <f t="shared" si="30"/>
        <v>623797</v>
      </c>
      <c r="H90" s="67">
        <f t="shared" si="30"/>
        <v>0</v>
      </c>
      <c r="I90" s="67">
        <f t="shared" si="30"/>
        <v>0</v>
      </c>
    </row>
    <row r="91" spans="1:9" x14ac:dyDescent="0.25">
      <c r="A91" s="14"/>
      <c r="B91" s="27"/>
      <c r="C91" s="15" t="s">
        <v>107</v>
      </c>
      <c r="D91" s="74" t="s">
        <v>110</v>
      </c>
      <c r="E91" s="10">
        <v>0</v>
      </c>
      <c r="F91" s="11">
        <v>94919</v>
      </c>
      <c r="G91" s="11">
        <v>623797</v>
      </c>
      <c r="H91" s="11">
        <v>0</v>
      </c>
      <c r="I91" s="11">
        <v>0</v>
      </c>
    </row>
    <row r="92" spans="1:9" x14ac:dyDescent="0.25">
      <c r="A92" s="14"/>
      <c r="B92" s="27"/>
      <c r="C92" s="15"/>
      <c r="D92" s="74"/>
      <c r="E92" s="10"/>
      <c r="F92" s="11"/>
      <c r="G92" s="11"/>
      <c r="H92" s="11"/>
      <c r="I92" s="11"/>
    </row>
    <row r="93" spans="1:9" x14ac:dyDescent="0.25">
      <c r="A93" s="72"/>
      <c r="B93" s="72"/>
      <c r="C93" s="73"/>
      <c r="D93" s="72" t="s">
        <v>96</v>
      </c>
      <c r="E93" s="70">
        <f t="shared" ref="E93:F93" si="31">E34+E75+E83+E88</f>
        <v>10154501</v>
      </c>
      <c r="F93" s="70">
        <f t="shared" si="31"/>
        <v>10358615</v>
      </c>
      <c r="G93" s="70">
        <f>G34+G75+G83+G88</f>
        <v>12092201</v>
      </c>
      <c r="H93" s="70">
        <f t="shared" ref="H93:I93" si="32">H34+H75+H83+H88</f>
        <v>11184077</v>
      </c>
      <c r="I93" s="70">
        <f t="shared" si="32"/>
        <v>11314077</v>
      </c>
    </row>
  </sheetData>
  <mergeCells count="5">
    <mergeCell ref="A7:I7"/>
    <mergeCell ref="A31:I31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A2" sqref="A2"/>
    </sheetView>
  </sheetViews>
  <sheetFormatPr defaultRowHeight="15" x14ac:dyDescent="0.25"/>
  <cols>
    <col min="1" max="1" width="52.7109375" customWidth="1"/>
    <col min="2" max="6" width="25.28515625" customWidth="1"/>
  </cols>
  <sheetData>
    <row r="1" spans="1:6" ht="42" customHeight="1" x14ac:dyDescent="0.25">
      <c r="A1" s="94" t="s">
        <v>119</v>
      </c>
      <c r="B1" s="94"/>
      <c r="C1" s="94"/>
      <c r="D1" s="94"/>
      <c r="E1" s="94"/>
      <c r="F1" s="94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94" t="s">
        <v>34</v>
      </c>
      <c r="B3" s="94"/>
      <c r="C3" s="94"/>
      <c r="D3" s="94"/>
      <c r="E3" s="96"/>
      <c r="F3" s="96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94" t="s">
        <v>15</v>
      </c>
      <c r="B5" s="95"/>
      <c r="C5" s="95"/>
      <c r="D5" s="95"/>
      <c r="E5" s="95"/>
      <c r="F5" s="95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94" t="s">
        <v>27</v>
      </c>
      <c r="B7" s="111"/>
      <c r="C7" s="111"/>
      <c r="D7" s="111"/>
      <c r="E7" s="111"/>
      <c r="F7" s="111"/>
    </row>
    <row r="8" spans="1:6" ht="18" x14ac:dyDescent="0.25">
      <c r="A8" s="5"/>
      <c r="B8" s="5"/>
      <c r="C8" s="5"/>
      <c r="D8" s="5"/>
      <c r="E8" s="6"/>
      <c r="F8" s="6"/>
    </row>
    <row r="9" spans="1:6" ht="25.5" customHeight="1" x14ac:dyDescent="0.25">
      <c r="A9" s="23" t="s">
        <v>28</v>
      </c>
      <c r="B9" s="22" t="s">
        <v>12</v>
      </c>
      <c r="C9" s="23" t="s">
        <v>13</v>
      </c>
      <c r="D9" s="23" t="s">
        <v>49</v>
      </c>
      <c r="E9" s="23" t="s">
        <v>50</v>
      </c>
      <c r="F9" s="23" t="s">
        <v>51</v>
      </c>
    </row>
    <row r="10" spans="1:6" ht="15" customHeight="1" x14ac:dyDescent="0.25">
      <c r="A10" s="13" t="s">
        <v>29</v>
      </c>
      <c r="B10" s="70">
        <f>B11</f>
        <v>10154501</v>
      </c>
      <c r="C10" s="70">
        <f t="shared" ref="B10:F16" si="0">C11</f>
        <v>10358615</v>
      </c>
      <c r="D10" s="70">
        <f t="shared" si="0"/>
        <v>11468403.98301148</v>
      </c>
      <c r="E10" s="70">
        <f t="shared" si="0"/>
        <v>11184076.985865019</v>
      </c>
      <c r="F10" s="70">
        <f t="shared" si="0"/>
        <v>11314076.985865019</v>
      </c>
    </row>
    <row r="11" spans="1:6" ht="15" customHeight="1" x14ac:dyDescent="0.25">
      <c r="A11" s="13" t="s">
        <v>58</v>
      </c>
      <c r="B11" s="70">
        <f t="shared" ref="B11:C11" si="1">B12+B14+B16</f>
        <v>10154501</v>
      </c>
      <c r="C11" s="70">
        <f t="shared" si="1"/>
        <v>10358615</v>
      </c>
      <c r="D11" s="70">
        <f>D12+D14+D16</f>
        <v>11468403.98301148</v>
      </c>
      <c r="E11" s="70">
        <f t="shared" ref="E11:F11" si="2">E12+E14+E16</f>
        <v>11184076.985865019</v>
      </c>
      <c r="F11" s="70">
        <f t="shared" si="2"/>
        <v>11314076.985865019</v>
      </c>
    </row>
    <row r="12" spans="1:6" ht="15" customHeight="1" x14ac:dyDescent="0.25">
      <c r="A12" s="84" t="s">
        <v>112</v>
      </c>
      <c r="B12" s="75">
        <f t="shared" ref="B12:C12" si="3">B13</f>
        <v>9040373</v>
      </c>
      <c r="C12" s="75">
        <f t="shared" si="3"/>
        <v>8727736</v>
      </c>
      <c r="D12" s="75">
        <f>D13</f>
        <v>9794146.9918375481</v>
      </c>
      <c r="E12" s="75">
        <f t="shared" ref="E12:F12" si="4">E13</f>
        <v>9924146.993164774</v>
      </c>
      <c r="F12" s="75">
        <f t="shared" si="4"/>
        <v>10054146.993164774</v>
      </c>
    </row>
    <row r="13" spans="1:6" ht="15" customHeight="1" x14ac:dyDescent="0.25">
      <c r="A13" s="84" t="s">
        <v>113</v>
      </c>
      <c r="B13" s="75">
        <v>9040373</v>
      </c>
      <c r="C13" s="75">
        <v>8727736</v>
      </c>
      <c r="D13" s="75">
        <v>9794146.9918375481</v>
      </c>
      <c r="E13" s="75">
        <v>9924146.993164774</v>
      </c>
      <c r="F13" s="75">
        <v>10054146.993164774</v>
      </c>
    </row>
    <row r="14" spans="1:6" ht="15" customHeight="1" x14ac:dyDescent="0.25">
      <c r="A14" s="84" t="s">
        <v>114</v>
      </c>
      <c r="B14" s="75">
        <f t="shared" ref="B14:C14" si="5">B15</f>
        <v>925837</v>
      </c>
      <c r="C14" s="75">
        <f t="shared" si="5"/>
        <v>1365434</v>
      </c>
      <c r="D14" s="75">
        <f>D15</f>
        <v>1085689.9940274737</v>
      </c>
      <c r="E14" s="75">
        <f t="shared" ref="E14:F14" si="6">E15</f>
        <v>1085689.9940274737</v>
      </c>
      <c r="F14" s="75">
        <f t="shared" si="6"/>
        <v>1085689.9940274737</v>
      </c>
    </row>
    <row r="15" spans="1:6" ht="15" customHeight="1" x14ac:dyDescent="0.25">
      <c r="A15" s="84" t="s">
        <v>115</v>
      </c>
      <c r="B15" s="75">
        <v>925837</v>
      </c>
      <c r="C15" s="75">
        <v>1365434</v>
      </c>
      <c r="D15" s="75">
        <v>1085689.9940274737</v>
      </c>
      <c r="E15" s="75">
        <v>1085689.9940274737</v>
      </c>
      <c r="F15" s="75">
        <v>1085689.9940274737</v>
      </c>
    </row>
    <row r="16" spans="1:6" ht="15" customHeight="1" x14ac:dyDescent="0.25">
      <c r="A16" s="84" t="s">
        <v>59</v>
      </c>
      <c r="B16" s="85">
        <f t="shared" si="0"/>
        <v>188291</v>
      </c>
      <c r="C16" s="85">
        <f t="shared" si="0"/>
        <v>265445</v>
      </c>
      <c r="D16" s="85">
        <f t="shared" si="0"/>
        <v>588566.99714645965</v>
      </c>
      <c r="E16" s="85">
        <f t="shared" si="0"/>
        <v>174239.99867277191</v>
      </c>
      <c r="F16" s="85">
        <f t="shared" si="0"/>
        <v>174239.99867277191</v>
      </c>
    </row>
    <row r="17" spans="1:6" ht="15" customHeight="1" x14ac:dyDescent="0.25">
      <c r="A17" s="86" t="s">
        <v>60</v>
      </c>
      <c r="B17" s="85">
        <v>188291</v>
      </c>
      <c r="C17" s="87">
        <v>265445</v>
      </c>
      <c r="D17" s="87">
        <v>588566.99714645965</v>
      </c>
      <c r="E17" s="87">
        <v>174239.99867277191</v>
      </c>
      <c r="F17" s="87">
        <v>174239.99867277191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  <ignoredErrors>
    <ignoredError sqref="D11:F11 B11:C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5.5703125" customWidth="1"/>
    <col min="5" max="9" width="21.7109375" customWidth="1"/>
  </cols>
  <sheetData>
    <row r="1" spans="1:9" ht="42" customHeight="1" x14ac:dyDescent="0.25">
      <c r="A1" s="94" t="s">
        <v>120</v>
      </c>
      <c r="B1" s="94"/>
      <c r="C1" s="94"/>
      <c r="D1" s="94"/>
      <c r="E1" s="94"/>
      <c r="F1" s="94"/>
      <c r="G1" s="94"/>
      <c r="H1" s="94"/>
      <c r="I1" s="9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4" t="s">
        <v>34</v>
      </c>
      <c r="B3" s="94"/>
      <c r="C3" s="94"/>
      <c r="D3" s="94"/>
      <c r="E3" s="94"/>
      <c r="F3" s="94"/>
      <c r="G3" s="94"/>
      <c r="H3" s="96"/>
      <c r="I3" s="9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4" t="s">
        <v>30</v>
      </c>
      <c r="B5" s="95"/>
      <c r="C5" s="95"/>
      <c r="D5" s="95"/>
      <c r="E5" s="95"/>
      <c r="F5" s="95"/>
      <c r="G5" s="95"/>
      <c r="H5" s="95"/>
      <c r="I5" s="9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3" t="s">
        <v>16</v>
      </c>
      <c r="B7" s="22" t="s">
        <v>17</v>
      </c>
      <c r="C7" s="22" t="s">
        <v>18</v>
      </c>
      <c r="D7" s="22" t="s">
        <v>57</v>
      </c>
      <c r="E7" s="22" t="s">
        <v>12</v>
      </c>
      <c r="F7" s="23" t="s">
        <v>13</v>
      </c>
      <c r="G7" s="23" t="s">
        <v>49</v>
      </c>
      <c r="H7" s="23" t="s">
        <v>50</v>
      </c>
      <c r="I7" s="23" t="s">
        <v>51</v>
      </c>
    </row>
    <row r="8" spans="1:9" ht="15" customHeight="1" x14ac:dyDescent="0.25">
      <c r="A8" s="13">
        <v>8</v>
      </c>
      <c r="B8" s="13"/>
      <c r="C8" s="13"/>
      <c r="D8" s="13" t="s">
        <v>31</v>
      </c>
      <c r="E8" s="70">
        <f>E9</f>
        <v>0</v>
      </c>
      <c r="F8" s="70">
        <f t="shared" ref="F8:I9" si="0">F9</f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</row>
    <row r="9" spans="1:9" x14ac:dyDescent="0.25">
      <c r="A9" s="13"/>
      <c r="B9" s="17">
        <v>84</v>
      </c>
      <c r="C9" s="17"/>
      <c r="D9" s="17" t="s">
        <v>38</v>
      </c>
      <c r="E9" s="10">
        <f>E10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1:9" ht="15" customHeight="1" x14ac:dyDescent="0.25">
      <c r="A10" s="14"/>
      <c r="B10" s="14"/>
      <c r="C10" s="15">
        <v>81</v>
      </c>
      <c r="D10" s="18" t="s">
        <v>39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" customHeight="1" x14ac:dyDescent="0.25">
      <c r="A11" s="16">
        <v>5</v>
      </c>
      <c r="B11" s="16"/>
      <c r="C11" s="16"/>
      <c r="D11" s="25" t="s">
        <v>32</v>
      </c>
      <c r="E11" s="70">
        <f>E12</f>
        <v>41364</v>
      </c>
      <c r="F11" s="70">
        <f t="shared" ref="F11:I12" si="1">F12</f>
        <v>45126</v>
      </c>
      <c r="G11" s="70">
        <f t="shared" si="1"/>
        <v>45126</v>
      </c>
      <c r="H11" s="70">
        <f t="shared" si="1"/>
        <v>45126</v>
      </c>
      <c r="I11" s="70">
        <f t="shared" si="1"/>
        <v>45126</v>
      </c>
    </row>
    <row r="12" spans="1:9" ht="15" customHeight="1" x14ac:dyDescent="0.25">
      <c r="A12" s="17"/>
      <c r="B12" s="17">
        <v>54</v>
      </c>
      <c r="C12" s="17"/>
      <c r="D12" s="26" t="s">
        <v>40</v>
      </c>
      <c r="E12" s="10">
        <f>E13</f>
        <v>41364</v>
      </c>
      <c r="F12" s="10">
        <f t="shared" si="1"/>
        <v>45126</v>
      </c>
      <c r="G12" s="10">
        <f t="shared" si="1"/>
        <v>45126</v>
      </c>
      <c r="H12" s="10">
        <f t="shared" si="1"/>
        <v>45126</v>
      </c>
      <c r="I12" s="10">
        <f t="shared" si="1"/>
        <v>45126</v>
      </c>
    </row>
    <row r="13" spans="1:9" x14ac:dyDescent="0.25">
      <c r="A13" s="17"/>
      <c r="B13" s="17"/>
      <c r="C13" s="15" t="s">
        <v>88</v>
      </c>
      <c r="D13" s="15" t="s">
        <v>89</v>
      </c>
      <c r="E13" s="10">
        <v>41364</v>
      </c>
      <c r="F13" s="10">
        <v>45126</v>
      </c>
      <c r="G13" s="10">
        <v>45126</v>
      </c>
      <c r="H13" s="10">
        <v>45126</v>
      </c>
      <c r="I13" s="10">
        <v>45126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14"/>
  <sheetViews>
    <sheetView tabSelected="1" workbookViewId="0">
      <selection activeCell="D110" sqref="D110"/>
    </sheetView>
  </sheetViews>
  <sheetFormatPr defaultRowHeight="15" x14ac:dyDescent="0.25"/>
  <cols>
    <col min="1" max="3" width="7.7109375" customWidth="1"/>
    <col min="4" max="4" width="48.28515625" customWidth="1"/>
    <col min="5" max="9" width="21.7109375" customWidth="1"/>
    <col min="15" max="15" width="9.140625" style="69" customWidth="1"/>
  </cols>
  <sheetData>
    <row r="1" spans="1:9" ht="42" customHeight="1" x14ac:dyDescent="0.25">
      <c r="A1" s="94" t="s">
        <v>119</v>
      </c>
      <c r="B1" s="94"/>
      <c r="C1" s="94"/>
      <c r="D1" s="94"/>
      <c r="E1" s="94"/>
      <c r="F1" s="94"/>
      <c r="G1" s="94"/>
      <c r="H1" s="94"/>
      <c r="I1" s="94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94" t="s">
        <v>33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112" t="s">
        <v>35</v>
      </c>
      <c r="B5" s="113"/>
      <c r="C5" s="114"/>
      <c r="D5" s="22" t="s">
        <v>36</v>
      </c>
      <c r="E5" s="22" t="s">
        <v>12</v>
      </c>
      <c r="F5" s="23" t="s">
        <v>13</v>
      </c>
      <c r="G5" s="23" t="s">
        <v>49</v>
      </c>
      <c r="H5" s="23" t="s">
        <v>50</v>
      </c>
      <c r="I5" s="23" t="s">
        <v>51</v>
      </c>
    </row>
    <row r="6" spans="1:9" x14ac:dyDescent="0.25">
      <c r="A6" s="121" t="s">
        <v>63</v>
      </c>
      <c r="B6" s="122"/>
      <c r="C6" s="123"/>
      <c r="D6" s="47" t="s">
        <v>64</v>
      </c>
      <c r="E6" s="67">
        <f t="shared" ref="E6:F6" si="0">E7+E28+E37+E42+E47+E53+E58+E64+E70+E76+E81+E86+E92+E98+E104+E110</f>
        <v>10154501</v>
      </c>
      <c r="F6" s="67">
        <f t="shared" si="0"/>
        <v>10358615</v>
      </c>
      <c r="G6" s="67">
        <f>G7+G28+G37+G42+G47+G53+G58+G64+G70+G76+G81+G86+G92+G98+G104+G110</f>
        <v>11468404</v>
      </c>
      <c r="H6" s="67">
        <f>H7+H28+H37+H42+H47+H53+H58+H64+H70+H76+H81+H86+H92+H98+H104+H110</f>
        <v>11184077</v>
      </c>
      <c r="I6" s="67">
        <f t="shared" ref="I6" si="1">I7+I28+I37+I42+I47+I53+I58+I64+I70+I76+I81+I86+I92+I98+I104+I110</f>
        <v>11314077</v>
      </c>
    </row>
    <row r="7" spans="1:9" x14ac:dyDescent="0.25">
      <c r="A7" s="121" t="s">
        <v>127</v>
      </c>
      <c r="B7" s="122"/>
      <c r="C7" s="123"/>
      <c r="D7" s="47" t="s">
        <v>74</v>
      </c>
      <c r="E7" s="67">
        <f>E8+E13+E18+E21+E24</f>
        <v>7228787</v>
      </c>
      <c r="F7" s="67">
        <f t="shared" ref="F7:I7" si="2">F8+F13+F18+F21+F24</f>
        <v>7201231</v>
      </c>
      <c r="G7" s="67">
        <f t="shared" si="2"/>
        <v>7760393</v>
      </c>
      <c r="H7" s="67">
        <f t="shared" si="2"/>
        <v>7890393</v>
      </c>
      <c r="I7" s="67">
        <f t="shared" si="2"/>
        <v>8020393</v>
      </c>
    </row>
    <row r="8" spans="1:9" ht="15" customHeight="1" x14ac:dyDescent="0.25">
      <c r="A8" s="124" t="s">
        <v>65</v>
      </c>
      <c r="B8" s="125"/>
      <c r="C8" s="126"/>
      <c r="D8" s="42" t="s">
        <v>66</v>
      </c>
      <c r="E8" s="67">
        <f>E9+E11</f>
        <v>6983516</v>
      </c>
      <c r="F8" s="67">
        <f t="shared" ref="F8:I8" si="3">F9+F11</f>
        <v>6955960</v>
      </c>
      <c r="G8" s="67">
        <f t="shared" si="3"/>
        <v>7515126</v>
      </c>
      <c r="H8" s="67">
        <f t="shared" si="3"/>
        <v>7645126</v>
      </c>
      <c r="I8" s="67">
        <f t="shared" si="3"/>
        <v>7775126</v>
      </c>
    </row>
    <row r="9" spans="1:9" x14ac:dyDescent="0.25">
      <c r="A9" s="115">
        <v>3</v>
      </c>
      <c r="B9" s="116"/>
      <c r="C9" s="117"/>
      <c r="D9" s="28" t="s">
        <v>24</v>
      </c>
      <c r="E9" s="11">
        <f>E10</f>
        <v>6942152</v>
      </c>
      <c r="F9" s="11">
        <f>F10</f>
        <v>6910834</v>
      </c>
      <c r="G9" s="11">
        <f>G10</f>
        <v>7470000</v>
      </c>
      <c r="H9" s="11">
        <f t="shared" ref="H9:I9" si="4">H10</f>
        <v>7600000</v>
      </c>
      <c r="I9" s="11">
        <f t="shared" si="4"/>
        <v>7730000</v>
      </c>
    </row>
    <row r="10" spans="1:9" x14ac:dyDescent="0.25">
      <c r="A10" s="118">
        <v>31</v>
      </c>
      <c r="B10" s="119"/>
      <c r="C10" s="120"/>
      <c r="D10" s="28" t="s">
        <v>25</v>
      </c>
      <c r="E10" s="11">
        <v>6942152</v>
      </c>
      <c r="F10" s="11">
        <v>6910834</v>
      </c>
      <c r="G10" s="11">
        <v>7470000</v>
      </c>
      <c r="H10" s="11">
        <v>7600000</v>
      </c>
      <c r="I10" s="11">
        <v>7730000</v>
      </c>
    </row>
    <row r="11" spans="1:9" x14ac:dyDescent="0.25">
      <c r="A11" s="115">
        <v>5</v>
      </c>
      <c r="B11" s="116"/>
      <c r="C11" s="117"/>
      <c r="D11" s="28" t="s">
        <v>32</v>
      </c>
      <c r="E11" s="11">
        <f>E12</f>
        <v>41364</v>
      </c>
      <c r="F11" s="11">
        <f>F12</f>
        <v>45126</v>
      </c>
      <c r="G11" s="11">
        <f>G12</f>
        <v>45126</v>
      </c>
      <c r="H11" s="11">
        <f t="shared" ref="H11:I11" si="5">H12</f>
        <v>45126</v>
      </c>
      <c r="I11" s="11">
        <f t="shared" si="5"/>
        <v>45126</v>
      </c>
    </row>
    <row r="12" spans="1:9" ht="15" customHeight="1" x14ac:dyDescent="0.25">
      <c r="A12" s="118">
        <v>54</v>
      </c>
      <c r="B12" s="119"/>
      <c r="C12" s="120"/>
      <c r="D12" s="28" t="s">
        <v>40</v>
      </c>
      <c r="E12" s="11">
        <v>41364</v>
      </c>
      <c r="F12" s="11">
        <v>45126</v>
      </c>
      <c r="G12" s="11">
        <v>45126</v>
      </c>
      <c r="H12" s="11">
        <v>45126</v>
      </c>
      <c r="I12" s="11">
        <v>45126</v>
      </c>
    </row>
    <row r="13" spans="1:9" ht="15" customHeight="1" x14ac:dyDescent="0.25">
      <c r="A13" s="124" t="s">
        <v>67</v>
      </c>
      <c r="B13" s="125"/>
      <c r="C13" s="126"/>
      <c r="D13" s="66" t="s">
        <v>68</v>
      </c>
      <c r="E13" s="67">
        <f>E14+E16</f>
        <v>40878</v>
      </c>
      <c r="F13" s="67">
        <f>F14+F16</f>
        <v>40878</v>
      </c>
      <c r="G13" s="67">
        <f>G14+G16</f>
        <v>40878</v>
      </c>
      <c r="H13" s="67">
        <f t="shared" ref="H13:I13" si="6">H14+H16</f>
        <v>40878</v>
      </c>
      <c r="I13" s="67">
        <f t="shared" si="6"/>
        <v>40878</v>
      </c>
    </row>
    <row r="14" spans="1:9" ht="15" customHeight="1" x14ac:dyDescent="0.25">
      <c r="A14" s="115">
        <v>3</v>
      </c>
      <c r="B14" s="116"/>
      <c r="C14" s="117"/>
      <c r="D14" s="28" t="s">
        <v>24</v>
      </c>
      <c r="E14" s="11">
        <f>E15</f>
        <v>29597</v>
      </c>
      <c r="F14" s="11">
        <f>F15</f>
        <v>29597</v>
      </c>
      <c r="G14" s="11">
        <f>G15</f>
        <v>29597</v>
      </c>
      <c r="H14" s="11">
        <f t="shared" ref="H14:I14" si="7">H15</f>
        <v>29597</v>
      </c>
      <c r="I14" s="11">
        <f t="shared" si="7"/>
        <v>29597</v>
      </c>
    </row>
    <row r="15" spans="1:9" ht="15" customHeight="1" x14ac:dyDescent="0.25">
      <c r="A15" s="118">
        <v>32</v>
      </c>
      <c r="B15" s="119"/>
      <c r="C15" s="120"/>
      <c r="D15" s="28" t="s">
        <v>37</v>
      </c>
      <c r="E15" s="11">
        <v>29597</v>
      </c>
      <c r="F15" s="11">
        <v>29597</v>
      </c>
      <c r="G15" s="11">
        <v>29597</v>
      </c>
      <c r="H15" s="11">
        <v>29597</v>
      </c>
      <c r="I15" s="11">
        <v>29597</v>
      </c>
    </row>
    <row r="16" spans="1:9" ht="15" customHeight="1" x14ac:dyDescent="0.25">
      <c r="A16" s="115">
        <v>4</v>
      </c>
      <c r="B16" s="116"/>
      <c r="C16" s="117"/>
      <c r="D16" s="28" t="s">
        <v>26</v>
      </c>
      <c r="E16" s="11">
        <f>E17</f>
        <v>11281</v>
      </c>
      <c r="F16" s="11">
        <f>F17</f>
        <v>11281</v>
      </c>
      <c r="G16" s="11">
        <f>G17</f>
        <v>11281</v>
      </c>
      <c r="H16" s="11">
        <f t="shared" ref="H16:I16" si="8">H17</f>
        <v>11281</v>
      </c>
      <c r="I16" s="11">
        <f t="shared" si="8"/>
        <v>11281</v>
      </c>
    </row>
    <row r="17" spans="1:17" ht="15" customHeight="1" x14ac:dyDescent="0.25">
      <c r="A17" s="118">
        <v>42</v>
      </c>
      <c r="B17" s="119"/>
      <c r="C17" s="120"/>
      <c r="D17" s="28" t="s">
        <v>54</v>
      </c>
      <c r="E17" s="11">
        <v>11281</v>
      </c>
      <c r="F17" s="11">
        <v>11281</v>
      </c>
      <c r="G17" s="11">
        <v>11281</v>
      </c>
      <c r="H17" s="11">
        <v>11281</v>
      </c>
      <c r="I17" s="11">
        <v>11281</v>
      </c>
    </row>
    <row r="18" spans="1:17" ht="15" customHeight="1" x14ac:dyDescent="0.25">
      <c r="A18" s="124" t="s">
        <v>69</v>
      </c>
      <c r="B18" s="125"/>
      <c r="C18" s="126"/>
      <c r="D18" s="66" t="s">
        <v>70</v>
      </c>
      <c r="E18" s="67">
        <f t="shared" ref="E18:G19" si="9">E19</f>
        <v>172540</v>
      </c>
      <c r="F18" s="67">
        <f t="shared" si="9"/>
        <v>172540</v>
      </c>
      <c r="G18" s="67">
        <f t="shared" si="9"/>
        <v>172538</v>
      </c>
      <c r="H18" s="67">
        <f t="shared" ref="H18:I19" si="10">H19</f>
        <v>172538</v>
      </c>
      <c r="I18" s="67">
        <f t="shared" si="10"/>
        <v>172538</v>
      </c>
    </row>
    <row r="19" spans="1:17" ht="15" customHeight="1" x14ac:dyDescent="0.25">
      <c r="A19" s="115">
        <v>3</v>
      </c>
      <c r="B19" s="116"/>
      <c r="C19" s="117"/>
      <c r="D19" s="28" t="s">
        <v>24</v>
      </c>
      <c r="E19" s="11">
        <f t="shared" si="9"/>
        <v>172540</v>
      </c>
      <c r="F19" s="11">
        <f t="shared" si="9"/>
        <v>172540</v>
      </c>
      <c r="G19" s="11">
        <f t="shared" si="9"/>
        <v>172538</v>
      </c>
      <c r="H19" s="11">
        <f t="shared" si="10"/>
        <v>172538</v>
      </c>
      <c r="I19" s="11">
        <f t="shared" si="10"/>
        <v>172538</v>
      </c>
    </row>
    <row r="20" spans="1:17" ht="15" customHeight="1" x14ac:dyDescent="0.25">
      <c r="A20" s="118">
        <v>31</v>
      </c>
      <c r="B20" s="119"/>
      <c r="C20" s="120"/>
      <c r="D20" s="28" t="s">
        <v>25</v>
      </c>
      <c r="E20" s="11">
        <v>172540</v>
      </c>
      <c r="F20" s="11">
        <v>172540</v>
      </c>
      <c r="G20" s="11">
        <v>172538</v>
      </c>
      <c r="H20" s="11">
        <v>172538</v>
      </c>
      <c r="I20" s="11">
        <v>172538</v>
      </c>
    </row>
    <row r="21" spans="1:17" ht="15" customHeight="1" x14ac:dyDescent="0.25">
      <c r="A21" s="124" t="s">
        <v>71</v>
      </c>
      <c r="B21" s="125"/>
      <c r="C21" s="126"/>
      <c r="D21" s="66" t="s">
        <v>72</v>
      </c>
      <c r="E21" s="67">
        <f t="shared" ref="E21:G25" si="11">E22</f>
        <v>9291</v>
      </c>
      <c r="F21" s="67">
        <f t="shared" si="11"/>
        <v>9291</v>
      </c>
      <c r="G21" s="67">
        <f t="shared" si="11"/>
        <v>9290</v>
      </c>
      <c r="H21" s="67">
        <f t="shared" ref="H21:I25" si="12">H22</f>
        <v>9290</v>
      </c>
      <c r="I21" s="67">
        <f t="shared" si="12"/>
        <v>9290</v>
      </c>
      <c r="Q21" s="69"/>
    </row>
    <row r="22" spans="1:17" ht="15" customHeight="1" x14ac:dyDescent="0.25">
      <c r="A22" s="115">
        <v>3</v>
      </c>
      <c r="B22" s="116"/>
      <c r="C22" s="117"/>
      <c r="D22" s="28" t="s">
        <v>24</v>
      </c>
      <c r="E22" s="11">
        <f t="shared" si="11"/>
        <v>9291</v>
      </c>
      <c r="F22" s="11">
        <f t="shared" si="11"/>
        <v>9291</v>
      </c>
      <c r="G22" s="11">
        <f t="shared" si="11"/>
        <v>9290</v>
      </c>
      <c r="H22" s="11">
        <f t="shared" si="12"/>
        <v>9290</v>
      </c>
      <c r="I22" s="11">
        <f t="shared" si="12"/>
        <v>9290</v>
      </c>
      <c r="Q22" s="69"/>
    </row>
    <row r="23" spans="1:17" ht="15" customHeight="1" x14ac:dyDescent="0.25">
      <c r="A23" s="118">
        <v>32</v>
      </c>
      <c r="B23" s="119"/>
      <c r="C23" s="120"/>
      <c r="D23" s="28" t="s">
        <v>37</v>
      </c>
      <c r="E23" s="11">
        <v>9291</v>
      </c>
      <c r="F23" s="11">
        <v>9291</v>
      </c>
      <c r="G23" s="11">
        <v>9290</v>
      </c>
      <c r="H23" s="11">
        <v>9290</v>
      </c>
      <c r="I23" s="11">
        <v>9290</v>
      </c>
      <c r="Q23" s="69"/>
    </row>
    <row r="24" spans="1:17" ht="15" customHeight="1" x14ac:dyDescent="0.25">
      <c r="A24" s="124" t="s">
        <v>106</v>
      </c>
      <c r="B24" s="125"/>
      <c r="C24" s="126"/>
      <c r="D24" s="28" t="s">
        <v>105</v>
      </c>
      <c r="E24" s="67">
        <f t="shared" si="11"/>
        <v>22562</v>
      </c>
      <c r="F24" s="67">
        <f t="shared" si="11"/>
        <v>22562</v>
      </c>
      <c r="G24" s="67">
        <f t="shared" si="11"/>
        <v>22561</v>
      </c>
      <c r="H24" s="67">
        <f t="shared" si="12"/>
        <v>22561</v>
      </c>
      <c r="I24" s="67">
        <f t="shared" si="12"/>
        <v>22561</v>
      </c>
      <c r="Q24" s="69"/>
    </row>
    <row r="25" spans="1:17" ht="15" customHeight="1" x14ac:dyDescent="0.25">
      <c r="A25" s="44">
        <v>3</v>
      </c>
      <c r="B25" s="45"/>
      <c r="C25" s="46"/>
      <c r="D25" s="28" t="s">
        <v>24</v>
      </c>
      <c r="E25" s="11">
        <v>22562</v>
      </c>
      <c r="F25" s="11">
        <v>22562</v>
      </c>
      <c r="G25" s="11">
        <f t="shared" si="11"/>
        <v>22561</v>
      </c>
      <c r="H25" s="11">
        <f t="shared" si="12"/>
        <v>22561</v>
      </c>
      <c r="I25" s="11">
        <f t="shared" si="12"/>
        <v>22561</v>
      </c>
      <c r="Q25" s="69"/>
    </row>
    <row r="26" spans="1:17" ht="15" customHeight="1" x14ac:dyDescent="0.25">
      <c r="A26" s="44">
        <v>32</v>
      </c>
      <c r="B26" s="45"/>
      <c r="C26" s="46"/>
      <c r="D26" s="28" t="s">
        <v>37</v>
      </c>
      <c r="E26" s="11">
        <v>31853</v>
      </c>
      <c r="F26" s="11">
        <v>31853</v>
      </c>
      <c r="G26" s="11">
        <v>22561</v>
      </c>
      <c r="H26" s="11">
        <v>22561</v>
      </c>
      <c r="I26" s="11">
        <v>22561</v>
      </c>
      <c r="Q26" s="69"/>
    </row>
    <row r="27" spans="1:17" ht="15" customHeight="1" x14ac:dyDescent="0.25">
      <c r="A27" s="121"/>
      <c r="B27" s="122"/>
      <c r="C27" s="123"/>
      <c r="D27" s="47"/>
      <c r="E27" s="11"/>
      <c r="F27" s="11"/>
      <c r="G27" s="11"/>
      <c r="H27" s="11"/>
      <c r="I27" s="11"/>
      <c r="Q27" s="69"/>
    </row>
    <row r="28" spans="1:17" ht="14.25" customHeight="1" x14ac:dyDescent="0.25">
      <c r="A28" s="121" t="s">
        <v>128</v>
      </c>
      <c r="B28" s="122"/>
      <c r="C28" s="123"/>
      <c r="D28" s="47" t="s">
        <v>73</v>
      </c>
      <c r="E28" s="67">
        <f>E29</f>
        <v>1886114</v>
      </c>
      <c r="F28" s="67">
        <f>F29</f>
        <v>1526505</v>
      </c>
      <c r="G28" s="67">
        <f>G29</f>
        <v>1526504</v>
      </c>
      <c r="H28" s="67">
        <f t="shared" ref="H28:I28" si="13">H29</f>
        <v>1526504</v>
      </c>
      <c r="I28" s="67">
        <f t="shared" si="13"/>
        <v>1526504</v>
      </c>
      <c r="Q28" s="69"/>
    </row>
    <row r="29" spans="1:17" ht="15" customHeight="1" x14ac:dyDescent="0.25">
      <c r="A29" s="124" t="s">
        <v>65</v>
      </c>
      <c r="B29" s="125"/>
      <c r="C29" s="126"/>
      <c r="D29" s="42" t="s">
        <v>66</v>
      </c>
      <c r="E29" s="67">
        <f>E30+E34</f>
        <v>1886114</v>
      </c>
      <c r="F29" s="67">
        <f>F30+F34</f>
        <v>1526505</v>
      </c>
      <c r="G29" s="67">
        <f>G30+G34</f>
        <v>1526504</v>
      </c>
      <c r="H29" s="67">
        <f t="shared" ref="H29:I29" si="14">H30+H34</f>
        <v>1526504</v>
      </c>
      <c r="I29" s="67">
        <f t="shared" si="14"/>
        <v>1526504</v>
      </c>
      <c r="Q29" s="69"/>
    </row>
    <row r="30" spans="1:17" x14ac:dyDescent="0.25">
      <c r="A30" s="115">
        <v>3</v>
      </c>
      <c r="B30" s="116"/>
      <c r="C30" s="117"/>
      <c r="D30" s="28" t="s">
        <v>24</v>
      </c>
      <c r="E30" s="11">
        <f>E31+E32+E33</f>
        <v>1813566</v>
      </c>
      <c r="F30" s="11">
        <f>F31+F32+F33</f>
        <v>1473200</v>
      </c>
      <c r="G30" s="11">
        <f>G31+G32+G33</f>
        <v>1473198</v>
      </c>
      <c r="H30" s="11">
        <f t="shared" ref="H30:I30" si="15">H31+H32+H33</f>
        <v>1473198</v>
      </c>
      <c r="I30" s="11">
        <f t="shared" si="15"/>
        <v>1473198</v>
      </c>
      <c r="Q30" s="69"/>
    </row>
    <row r="31" spans="1:17" x14ac:dyDescent="0.25">
      <c r="A31" s="118">
        <v>32</v>
      </c>
      <c r="B31" s="119"/>
      <c r="C31" s="120"/>
      <c r="D31" s="28" t="s">
        <v>37</v>
      </c>
      <c r="E31" s="11">
        <v>1805959</v>
      </c>
      <c r="F31" s="11">
        <v>1465629</v>
      </c>
      <c r="G31" s="11">
        <v>1465629</v>
      </c>
      <c r="H31" s="11">
        <v>1465629</v>
      </c>
      <c r="I31" s="11">
        <v>1465629</v>
      </c>
      <c r="Q31" s="69"/>
    </row>
    <row r="32" spans="1:17" x14ac:dyDescent="0.25">
      <c r="A32" s="118">
        <v>34</v>
      </c>
      <c r="B32" s="119"/>
      <c r="C32" s="120"/>
      <c r="D32" s="28" t="s">
        <v>75</v>
      </c>
      <c r="E32" s="11">
        <v>7607</v>
      </c>
      <c r="F32" s="11">
        <v>4916</v>
      </c>
      <c r="G32" s="11">
        <v>4915</v>
      </c>
      <c r="H32" s="11">
        <v>4915</v>
      </c>
      <c r="I32" s="11">
        <v>4915</v>
      </c>
      <c r="Q32" s="69"/>
    </row>
    <row r="33" spans="1:17" x14ac:dyDescent="0.25">
      <c r="A33" s="118">
        <v>38</v>
      </c>
      <c r="B33" s="119"/>
      <c r="C33" s="120"/>
      <c r="D33" s="28" t="s">
        <v>76</v>
      </c>
      <c r="E33" s="11">
        <v>0</v>
      </c>
      <c r="F33" s="11">
        <v>2655</v>
      </c>
      <c r="G33" s="11">
        <v>2654</v>
      </c>
      <c r="H33" s="11">
        <v>2654</v>
      </c>
      <c r="I33" s="11">
        <v>2654</v>
      </c>
      <c r="Q33" s="69"/>
    </row>
    <row r="34" spans="1:17" x14ac:dyDescent="0.25">
      <c r="A34" s="115">
        <v>4</v>
      </c>
      <c r="B34" s="116"/>
      <c r="C34" s="117"/>
      <c r="D34" s="28" t="s">
        <v>26</v>
      </c>
      <c r="E34" s="11">
        <f>E35</f>
        <v>72548</v>
      </c>
      <c r="F34" s="11">
        <f>F35</f>
        <v>53305</v>
      </c>
      <c r="G34" s="11">
        <f>G35</f>
        <v>53306</v>
      </c>
      <c r="H34" s="11">
        <f t="shared" ref="H34:I34" si="16">H35</f>
        <v>53306</v>
      </c>
      <c r="I34" s="11">
        <f t="shared" si="16"/>
        <v>53306</v>
      </c>
    </row>
    <row r="35" spans="1:17" ht="15" customHeight="1" x14ac:dyDescent="0.25">
      <c r="A35" s="118">
        <v>42</v>
      </c>
      <c r="B35" s="119"/>
      <c r="C35" s="120"/>
      <c r="D35" s="28" t="s">
        <v>54</v>
      </c>
      <c r="E35" s="11">
        <v>72548</v>
      </c>
      <c r="F35" s="11">
        <v>53305</v>
      </c>
      <c r="G35" s="11">
        <v>53306</v>
      </c>
      <c r="H35" s="11">
        <v>53306</v>
      </c>
      <c r="I35" s="11">
        <v>53306</v>
      </c>
    </row>
    <row r="36" spans="1:17" ht="15" customHeight="1" x14ac:dyDescent="0.25">
      <c r="A36" s="121"/>
      <c r="B36" s="122"/>
      <c r="C36" s="123"/>
      <c r="D36" s="47"/>
      <c r="E36" s="11"/>
      <c r="F36" s="11"/>
      <c r="G36" s="11"/>
      <c r="H36" s="11"/>
      <c r="I36" s="11"/>
    </row>
    <row r="37" spans="1:17" ht="15" customHeight="1" x14ac:dyDescent="0.25">
      <c r="A37" s="127" t="s">
        <v>127</v>
      </c>
      <c r="B37" s="128"/>
      <c r="C37" s="129"/>
      <c r="D37" s="130" t="s">
        <v>124</v>
      </c>
      <c r="E37" s="67">
        <f t="shared" ref="E37:G39" si="17">E38</f>
        <v>116796</v>
      </c>
      <c r="F37" s="67">
        <f t="shared" si="17"/>
        <v>116796</v>
      </c>
      <c r="G37" s="67">
        <f t="shared" si="17"/>
        <v>116796</v>
      </c>
      <c r="H37" s="67">
        <f t="shared" ref="H37:I39" si="18">H38</f>
        <v>116796</v>
      </c>
      <c r="I37" s="67">
        <f t="shared" si="18"/>
        <v>116796</v>
      </c>
    </row>
    <row r="38" spans="1:17" ht="15" customHeight="1" x14ac:dyDescent="0.25">
      <c r="A38" s="124" t="s">
        <v>77</v>
      </c>
      <c r="B38" s="125"/>
      <c r="C38" s="126"/>
      <c r="D38" s="66" t="s">
        <v>78</v>
      </c>
      <c r="E38" s="67">
        <f t="shared" si="17"/>
        <v>116796</v>
      </c>
      <c r="F38" s="67">
        <f t="shared" si="17"/>
        <v>116796</v>
      </c>
      <c r="G38" s="67">
        <f t="shared" si="17"/>
        <v>116796</v>
      </c>
      <c r="H38" s="67">
        <f t="shared" si="18"/>
        <v>116796</v>
      </c>
      <c r="I38" s="67">
        <f t="shared" si="18"/>
        <v>116796</v>
      </c>
    </row>
    <row r="39" spans="1:17" ht="15" customHeight="1" x14ac:dyDescent="0.25">
      <c r="A39" s="115">
        <v>3</v>
      </c>
      <c r="B39" s="116"/>
      <c r="C39" s="117"/>
      <c r="D39" s="28" t="s">
        <v>24</v>
      </c>
      <c r="E39" s="11">
        <f t="shared" si="17"/>
        <v>116796</v>
      </c>
      <c r="F39" s="11">
        <f t="shared" si="17"/>
        <v>116796</v>
      </c>
      <c r="G39" s="11">
        <f t="shared" si="17"/>
        <v>116796</v>
      </c>
      <c r="H39" s="11">
        <f t="shared" si="18"/>
        <v>116796</v>
      </c>
      <c r="I39" s="11">
        <f t="shared" si="18"/>
        <v>116796</v>
      </c>
    </row>
    <row r="40" spans="1:17" ht="15" customHeight="1" x14ac:dyDescent="0.25">
      <c r="A40" s="118">
        <v>32</v>
      </c>
      <c r="B40" s="119"/>
      <c r="C40" s="120"/>
      <c r="D40" s="28" t="s">
        <v>37</v>
      </c>
      <c r="E40" s="11">
        <v>116796</v>
      </c>
      <c r="F40" s="11">
        <v>116796</v>
      </c>
      <c r="G40" s="11">
        <v>116796</v>
      </c>
      <c r="H40" s="11">
        <v>116796</v>
      </c>
      <c r="I40" s="11">
        <v>116796</v>
      </c>
    </row>
    <row r="41" spans="1:17" ht="15" customHeight="1" x14ac:dyDescent="0.25">
      <c r="A41" s="44"/>
      <c r="B41" s="45"/>
      <c r="C41" s="46"/>
      <c r="D41" s="28"/>
      <c r="E41" s="11"/>
      <c r="F41" s="11"/>
      <c r="G41" s="11"/>
      <c r="H41" s="11"/>
      <c r="I41" s="11"/>
    </row>
    <row r="42" spans="1:17" ht="15" customHeight="1" x14ac:dyDescent="0.25">
      <c r="A42" s="121" t="s">
        <v>129</v>
      </c>
      <c r="B42" s="122"/>
      <c r="C42" s="123"/>
      <c r="D42" s="130" t="s">
        <v>125</v>
      </c>
      <c r="E42" s="67">
        <f t="shared" ref="E42:G44" si="19">E43</f>
        <v>390454</v>
      </c>
      <c r="F42" s="67">
        <f t="shared" si="19"/>
        <v>390454</v>
      </c>
      <c r="G42" s="67">
        <f t="shared" si="19"/>
        <v>390454</v>
      </c>
      <c r="H42" s="67">
        <f t="shared" ref="H42:I44" si="20">H43</f>
        <v>390454</v>
      </c>
      <c r="I42" s="67">
        <f t="shared" si="20"/>
        <v>390454</v>
      </c>
    </row>
    <row r="43" spans="1:17" ht="15" customHeight="1" x14ac:dyDescent="0.25">
      <c r="A43" s="124" t="s">
        <v>77</v>
      </c>
      <c r="B43" s="125"/>
      <c r="C43" s="126"/>
      <c r="D43" s="66" t="s">
        <v>78</v>
      </c>
      <c r="E43" s="67">
        <f t="shared" si="19"/>
        <v>390454</v>
      </c>
      <c r="F43" s="67">
        <f t="shared" si="19"/>
        <v>390454</v>
      </c>
      <c r="G43" s="67">
        <f t="shared" si="19"/>
        <v>390454</v>
      </c>
      <c r="H43" s="67">
        <f t="shared" si="20"/>
        <v>390454</v>
      </c>
      <c r="I43" s="67">
        <f t="shared" si="20"/>
        <v>390454</v>
      </c>
    </row>
    <row r="44" spans="1:17" ht="15" customHeight="1" x14ac:dyDescent="0.25">
      <c r="A44" s="115">
        <v>4</v>
      </c>
      <c r="B44" s="116"/>
      <c r="C44" s="117"/>
      <c r="D44" s="28" t="s">
        <v>26</v>
      </c>
      <c r="E44" s="11">
        <f t="shared" si="19"/>
        <v>390454</v>
      </c>
      <c r="F44" s="11">
        <f t="shared" si="19"/>
        <v>390454</v>
      </c>
      <c r="G44" s="11">
        <f t="shared" si="19"/>
        <v>390454</v>
      </c>
      <c r="H44" s="11">
        <f t="shared" si="20"/>
        <v>390454</v>
      </c>
      <c r="I44" s="11">
        <f t="shared" si="20"/>
        <v>390454</v>
      </c>
    </row>
    <row r="45" spans="1:17" ht="15" customHeight="1" x14ac:dyDescent="0.25">
      <c r="A45" s="118">
        <v>42</v>
      </c>
      <c r="B45" s="119"/>
      <c r="C45" s="120"/>
      <c r="D45" s="28" t="s">
        <v>54</v>
      </c>
      <c r="E45" s="11">
        <v>390454</v>
      </c>
      <c r="F45" s="11">
        <v>390454</v>
      </c>
      <c r="G45" s="11">
        <v>390454</v>
      </c>
      <c r="H45" s="11">
        <v>390454</v>
      </c>
      <c r="I45" s="11">
        <v>390454</v>
      </c>
    </row>
    <row r="46" spans="1:17" ht="15" customHeight="1" x14ac:dyDescent="0.25">
      <c r="A46" s="131"/>
      <c r="B46" s="132"/>
      <c r="C46" s="133"/>
      <c r="D46" s="28"/>
      <c r="E46" s="11"/>
      <c r="F46" s="11"/>
      <c r="G46" s="11"/>
      <c r="H46" s="11"/>
      <c r="I46" s="11"/>
    </row>
    <row r="47" spans="1:17" ht="15" customHeight="1" x14ac:dyDescent="0.25">
      <c r="A47" s="127" t="s">
        <v>130</v>
      </c>
      <c r="B47" s="128"/>
      <c r="C47" s="129"/>
      <c r="D47" s="47" t="s">
        <v>121</v>
      </c>
      <c r="E47" s="67">
        <f t="shared" ref="E47:G48" si="21">E48</f>
        <v>94366</v>
      </c>
      <c r="F47" s="67">
        <f t="shared" si="21"/>
        <v>188732</v>
      </c>
      <c r="G47" s="67">
        <f t="shared" si="21"/>
        <v>203402</v>
      </c>
      <c r="H47" s="67">
        <f t="shared" ref="H47:I48" si="22">H48</f>
        <v>203402</v>
      </c>
      <c r="I47" s="67">
        <f t="shared" si="22"/>
        <v>203402</v>
      </c>
    </row>
    <row r="48" spans="1:17" ht="15" customHeight="1" x14ac:dyDescent="0.25">
      <c r="A48" s="124" t="s">
        <v>79</v>
      </c>
      <c r="B48" s="125"/>
      <c r="C48" s="126"/>
      <c r="D48" s="66" t="s">
        <v>20</v>
      </c>
      <c r="E48" s="67">
        <f t="shared" si="21"/>
        <v>94366</v>
      </c>
      <c r="F48" s="67">
        <f t="shared" si="21"/>
        <v>188732</v>
      </c>
      <c r="G48" s="67">
        <f t="shared" si="21"/>
        <v>203402</v>
      </c>
      <c r="H48" s="67">
        <f t="shared" si="22"/>
        <v>203402</v>
      </c>
      <c r="I48" s="67">
        <f t="shared" si="22"/>
        <v>203402</v>
      </c>
    </row>
    <row r="49" spans="1:9" ht="15" customHeight="1" x14ac:dyDescent="0.25">
      <c r="A49" s="115">
        <v>3</v>
      </c>
      <c r="B49" s="116"/>
      <c r="C49" s="117"/>
      <c r="D49" s="28" t="s">
        <v>24</v>
      </c>
      <c r="E49" s="11">
        <f>E50+E51</f>
        <v>94366</v>
      </c>
      <c r="F49" s="11">
        <f>F50+F51</f>
        <v>188732</v>
      </c>
      <c r="G49" s="11">
        <f>G50+G51</f>
        <v>203402</v>
      </c>
      <c r="H49" s="11">
        <f t="shared" ref="H49:I49" si="23">H50+H51</f>
        <v>203402</v>
      </c>
      <c r="I49" s="11">
        <f t="shared" si="23"/>
        <v>203402</v>
      </c>
    </row>
    <row r="50" spans="1:9" ht="15" customHeight="1" x14ac:dyDescent="0.25">
      <c r="A50" s="118">
        <v>31</v>
      </c>
      <c r="B50" s="119"/>
      <c r="C50" s="120"/>
      <c r="D50" s="28" t="s">
        <v>25</v>
      </c>
      <c r="E50" s="11">
        <v>74651</v>
      </c>
      <c r="F50" s="11">
        <v>149302</v>
      </c>
      <c r="G50" s="11">
        <v>160688</v>
      </c>
      <c r="H50" s="11">
        <v>160688</v>
      </c>
      <c r="I50" s="11">
        <v>160688</v>
      </c>
    </row>
    <row r="51" spans="1:9" ht="15" customHeight="1" x14ac:dyDescent="0.25">
      <c r="A51" s="118">
        <v>32</v>
      </c>
      <c r="B51" s="119"/>
      <c r="C51" s="120"/>
      <c r="D51" s="28" t="s">
        <v>37</v>
      </c>
      <c r="E51" s="11">
        <v>19715</v>
      </c>
      <c r="F51" s="11">
        <v>39430</v>
      </c>
      <c r="G51" s="11">
        <v>42714</v>
      </c>
      <c r="H51" s="11">
        <v>42714</v>
      </c>
      <c r="I51" s="11">
        <v>42714</v>
      </c>
    </row>
    <row r="52" spans="1:9" ht="15" customHeight="1" x14ac:dyDescent="0.25">
      <c r="A52" s="44"/>
      <c r="B52" s="45"/>
      <c r="C52" s="46"/>
      <c r="D52" s="28"/>
      <c r="E52" s="11"/>
      <c r="F52" s="11"/>
      <c r="G52" s="11"/>
      <c r="H52" s="11"/>
      <c r="I52" s="11"/>
    </row>
    <row r="53" spans="1:9" ht="15" customHeight="1" x14ac:dyDescent="0.25">
      <c r="A53" s="127" t="s">
        <v>128</v>
      </c>
      <c r="B53" s="128"/>
      <c r="C53" s="129"/>
      <c r="D53" s="47" t="s">
        <v>134</v>
      </c>
      <c r="E53" s="67">
        <f t="shared" ref="E53:G55" si="24">E54</f>
        <v>92906</v>
      </c>
      <c r="F53" s="67">
        <f t="shared" si="24"/>
        <v>92906</v>
      </c>
      <c r="G53" s="67">
        <f t="shared" si="24"/>
        <v>92906</v>
      </c>
      <c r="H53" s="67">
        <f t="shared" ref="H53:I55" si="25">H54</f>
        <v>92906</v>
      </c>
      <c r="I53" s="67">
        <f t="shared" si="25"/>
        <v>92906</v>
      </c>
    </row>
    <row r="54" spans="1:9" ht="15" customHeight="1" x14ac:dyDescent="0.25">
      <c r="A54" s="124" t="s">
        <v>79</v>
      </c>
      <c r="B54" s="125"/>
      <c r="C54" s="126"/>
      <c r="D54" s="66" t="s">
        <v>20</v>
      </c>
      <c r="E54" s="67">
        <f t="shared" si="24"/>
        <v>92906</v>
      </c>
      <c r="F54" s="67">
        <f t="shared" si="24"/>
        <v>92906</v>
      </c>
      <c r="G54" s="67">
        <f t="shared" si="24"/>
        <v>92906</v>
      </c>
      <c r="H54" s="67">
        <f t="shared" si="25"/>
        <v>92906</v>
      </c>
      <c r="I54" s="67">
        <f t="shared" si="25"/>
        <v>92906</v>
      </c>
    </row>
    <row r="55" spans="1:9" ht="15" customHeight="1" x14ac:dyDescent="0.25">
      <c r="A55" s="115">
        <v>3</v>
      </c>
      <c r="B55" s="116"/>
      <c r="C55" s="117"/>
      <c r="D55" s="28" t="s">
        <v>24</v>
      </c>
      <c r="E55" s="11">
        <f t="shared" si="24"/>
        <v>92906</v>
      </c>
      <c r="F55" s="11">
        <f t="shared" si="24"/>
        <v>92906</v>
      </c>
      <c r="G55" s="11">
        <f t="shared" si="24"/>
        <v>92906</v>
      </c>
      <c r="H55" s="11">
        <f t="shared" si="25"/>
        <v>92906</v>
      </c>
      <c r="I55" s="11">
        <f t="shared" si="25"/>
        <v>92906</v>
      </c>
    </row>
    <row r="56" spans="1:9" ht="15" customHeight="1" x14ac:dyDescent="0.25">
      <c r="A56" s="118">
        <v>31</v>
      </c>
      <c r="B56" s="119"/>
      <c r="C56" s="120"/>
      <c r="D56" s="28" t="s">
        <v>25</v>
      </c>
      <c r="E56" s="11">
        <v>92906</v>
      </c>
      <c r="F56" s="11">
        <v>92906</v>
      </c>
      <c r="G56" s="11">
        <v>92906</v>
      </c>
      <c r="H56" s="11">
        <v>92906</v>
      </c>
      <c r="I56" s="11">
        <v>92906</v>
      </c>
    </row>
    <row r="57" spans="1:9" ht="15" customHeight="1" x14ac:dyDescent="0.25">
      <c r="A57" s="44"/>
      <c r="B57" s="45"/>
      <c r="C57" s="46"/>
      <c r="D57" s="28"/>
      <c r="E57" s="11"/>
      <c r="F57" s="11"/>
      <c r="G57" s="11"/>
      <c r="H57" s="11"/>
      <c r="I57" s="11"/>
    </row>
    <row r="58" spans="1:9" ht="15" customHeight="1" x14ac:dyDescent="0.25">
      <c r="A58" s="127" t="s">
        <v>131</v>
      </c>
      <c r="B58" s="128"/>
      <c r="C58" s="129"/>
      <c r="D58" s="47" t="s">
        <v>122</v>
      </c>
      <c r="E58" s="67">
        <f t="shared" ref="E58:G59" si="26">E59</f>
        <v>94366</v>
      </c>
      <c r="F58" s="67">
        <f t="shared" si="26"/>
        <v>283098</v>
      </c>
      <c r="G58" s="67">
        <f t="shared" si="26"/>
        <v>305103</v>
      </c>
      <c r="H58" s="67">
        <f t="shared" ref="H58:I59" si="27">H59</f>
        <v>305103</v>
      </c>
      <c r="I58" s="67">
        <f t="shared" si="27"/>
        <v>305103</v>
      </c>
    </row>
    <row r="59" spans="1:9" ht="15" customHeight="1" x14ac:dyDescent="0.25">
      <c r="A59" s="124" t="s">
        <v>79</v>
      </c>
      <c r="B59" s="125"/>
      <c r="C59" s="126"/>
      <c r="D59" s="66" t="s">
        <v>20</v>
      </c>
      <c r="E59" s="67">
        <f t="shared" si="26"/>
        <v>94366</v>
      </c>
      <c r="F59" s="67">
        <f t="shared" si="26"/>
        <v>283098</v>
      </c>
      <c r="G59" s="67">
        <f t="shared" si="26"/>
        <v>305103</v>
      </c>
      <c r="H59" s="67">
        <f t="shared" si="27"/>
        <v>305103</v>
      </c>
      <c r="I59" s="67">
        <f t="shared" si="27"/>
        <v>305103</v>
      </c>
    </row>
    <row r="60" spans="1:9" ht="15" customHeight="1" x14ac:dyDescent="0.25">
      <c r="A60" s="115">
        <v>3</v>
      </c>
      <c r="B60" s="116"/>
      <c r="C60" s="117"/>
      <c r="D60" s="28" t="s">
        <v>24</v>
      </c>
      <c r="E60" s="11">
        <f>E61+E62</f>
        <v>94366</v>
      </c>
      <c r="F60" s="11">
        <f>F61+F62</f>
        <v>283098</v>
      </c>
      <c r="G60" s="11">
        <f>G61+G62</f>
        <v>305103</v>
      </c>
      <c r="H60" s="11">
        <f t="shared" ref="H60:I60" si="28">H61+H62</f>
        <v>305103</v>
      </c>
      <c r="I60" s="11">
        <f t="shared" si="28"/>
        <v>305103</v>
      </c>
    </row>
    <row r="61" spans="1:9" ht="15" customHeight="1" x14ac:dyDescent="0.25">
      <c r="A61" s="118">
        <v>31</v>
      </c>
      <c r="B61" s="119"/>
      <c r="C61" s="120"/>
      <c r="D61" s="28" t="s">
        <v>25</v>
      </c>
      <c r="E61" s="11">
        <v>74651</v>
      </c>
      <c r="F61" s="11">
        <v>223952</v>
      </c>
      <c r="G61" s="11">
        <v>241032</v>
      </c>
      <c r="H61" s="11">
        <v>241032</v>
      </c>
      <c r="I61" s="11">
        <v>241032</v>
      </c>
    </row>
    <row r="62" spans="1:9" ht="15" customHeight="1" x14ac:dyDescent="0.25">
      <c r="A62" s="118">
        <v>32</v>
      </c>
      <c r="B62" s="119"/>
      <c r="C62" s="120"/>
      <c r="D62" s="28" t="s">
        <v>37</v>
      </c>
      <c r="E62" s="11">
        <v>19715</v>
      </c>
      <c r="F62" s="11">
        <v>59146</v>
      </c>
      <c r="G62" s="11">
        <v>64071</v>
      </c>
      <c r="H62" s="11">
        <v>64071</v>
      </c>
      <c r="I62" s="11">
        <v>64071</v>
      </c>
    </row>
    <row r="63" spans="1:9" ht="15" customHeight="1" x14ac:dyDescent="0.25">
      <c r="A63" s="44"/>
      <c r="B63" s="45"/>
      <c r="C63" s="46"/>
      <c r="D63" s="28"/>
      <c r="E63" s="11"/>
      <c r="F63" s="11"/>
      <c r="G63" s="11"/>
      <c r="H63" s="11"/>
      <c r="I63" s="11"/>
    </row>
    <row r="64" spans="1:9" ht="15" customHeight="1" x14ac:dyDescent="0.25">
      <c r="A64" s="127" t="s">
        <v>132</v>
      </c>
      <c r="B64" s="128"/>
      <c r="C64" s="129"/>
      <c r="D64" s="47" t="s">
        <v>123</v>
      </c>
      <c r="E64" s="67">
        <f t="shared" ref="E64:G65" si="29">E65</f>
        <v>94366</v>
      </c>
      <c r="F64" s="67">
        <f t="shared" si="29"/>
        <v>283098</v>
      </c>
      <c r="G64" s="67">
        <f t="shared" si="29"/>
        <v>305103</v>
      </c>
      <c r="H64" s="67">
        <f t="shared" ref="H64:H65" si="30">H65</f>
        <v>305103</v>
      </c>
      <c r="I64" s="67">
        <f t="shared" ref="I64:I65" si="31">I65</f>
        <v>305103</v>
      </c>
    </row>
    <row r="65" spans="1:9" ht="15" customHeight="1" x14ac:dyDescent="0.25">
      <c r="A65" s="124" t="s">
        <v>79</v>
      </c>
      <c r="B65" s="125"/>
      <c r="C65" s="126"/>
      <c r="D65" s="66" t="s">
        <v>20</v>
      </c>
      <c r="E65" s="67">
        <f t="shared" si="29"/>
        <v>94366</v>
      </c>
      <c r="F65" s="67">
        <f t="shared" si="29"/>
        <v>283098</v>
      </c>
      <c r="G65" s="67">
        <f t="shared" si="29"/>
        <v>305103</v>
      </c>
      <c r="H65" s="67">
        <f t="shared" si="30"/>
        <v>305103</v>
      </c>
      <c r="I65" s="67">
        <f t="shared" si="31"/>
        <v>305103</v>
      </c>
    </row>
    <row r="66" spans="1:9" ht="15" customHeight="1" x14ac:dyDescent="0.25">
      <c r="A66" s="115">
        <v>3</v>
      </c>
      <c r="B66" s="116"/>
      <c r="C66" s="117"/>
      <c r="D66" s="28" t="s">
        <v>24</v>
      </c>
      <c r="E66" s="11">
        <f>E67+E68</f>
        <v>94366</v>
      </c>
      <c r="F66" s="11">
        <f>F67+F68</f>
        <v>283098</v>
      </c>
      <c r="G66" s="11">
        <f>G67+G68</f>
        <v>305103</v>
      </c>
      <c r="H66" s="11">
        <f t="shared" ref="H66" si="32">H67+H68</f>
        <v>305103</v>
      </c>
      <c r="I66" s="11">
        <f t="shared" ref="I66" si="33">I67+I68</f>
        <v>305103</v>
      </c>
    </row>
    <row r="67" spans="1:9" ht="15" customHeight="1" x14ac:dyDescent="0.25">
      <c r="A67" s="118">
        <v>31</v>
      </c>
      <c r="B67" s="119"/>
      <c r="C67" s="120"/>
      <c r="D67" s="28" t="s">
        <v>25</v>
      </c>
      <c r="E67" s="11">
        <v>74651</v>
      </c>
      <c r="F67" s="11">
        <v>223952</v>
      </c>
      <c r="G67" s="11">
        <v>241032</v>
      </c>
      <c r="H67" s="11">
        <v>241032</v>
      </c>
      <c r="I67" s="11">
        <v>241032</v>
      </c>
    </row>
    <row r="68" spans="1:9" ht="15" customHeight="1" x14ac:dyDescent="0.25">
      <c r="A68" s="118">
        <v>32</v>
      </c>
      <c r="B68" s="119"/>
      <c r="C68" s="120"/>
      <c r="D68" s="28" t="s">
        <v>37</v>
      </c>
      <c r="E68" s="11">
        <v>19715</v>
      </c>
      <c r="F68" s="11">
        <v>59146</v>
      </c>
      <c r="G68" s="11">
        <v>64071</v>
      </c>
      <c r="H68" s="11">
        <v>64071</v>
      </c>
      <c r="I68" s="11">
        <v>64071</v>
      </c>
    </row>
    <row r="69" spans="1:9" ht="15" customHeight="1" x14ac:dyDescent="0.25">
      <c r="A69" s="44"/>
      <c r="B69" s="45"/>
      <c r="C69" s="46"/>
      <c r="D69" s="28"/>
      <c r="E69" s="11"/>
      <c r="F69" s="11"/>
      <c r="G69" s="11"/>
      <c r="H69" s="11"/>
      <c r="I69" s="11"/>
    </row>
    <row r="70" spans="1:9" ht="15" customHeight="1" x14ac:dyDescent="0.25">
      <c r="A70" s="127" t="s">
        <v>133</v>
      </c>
      <c r="B70" s="128"/>
      <c r="C70" s="129"/>
      <c r="D70" s="47" t="s">
        <v>80</v>
      </c>
      <c r="E70" s="67">
        <f t="shared" ref="E70:G71" si="34">E71</f>
        <v>6636</v>
      </c>
      <c r="F70" s="67">
        <f t="shared" si="34"/>
        <v>6636</v>
      </c>
      <c r="G70" s="67">
        <f t="shared" si="34"/>
        <v>6636</v>
      </c>
      <c r="H70" s="67">
        <f t="shared" ref="H70:I70" si="35">H71</f>
        <v>6636</v>
      </c>
      <c r="I70" s="67">
        <f t="shared" si="35"/>
        <v>6636</v>
      </c>
    </row>
    <row r="71" spans="1:9" ht="15" customHeight="1" x14ac:dyDescent="0.25">
      <c r="A71" s="124" t="s">
        <v>79</v>
      </c>
      <c r="B71" s="125"/>
      <c r="C71" s="126"/>
      <c r="D71" s="66" t="s">
        <v>20</v>
      </c>
      <c r="E71" s="67">
        <f t="shared" si="34"/>
        <v>6636</v>
      </c>
      <c r="F71" s="67">
        <f t="shared" si="34"/>
        <v>6636</v>
      </c>
      <c r="G71" s="67">
        <f t="shared" si="34"/>
        <v>6636</v>
      </c>
      <c r="H71" s="67">
        <f t="shared" ref="H71:I71" si="36">H72</f>
        <v>6636</v>
      </c>
      <c r="I71" s="67">
        <f t="shared" si="36"/>
        <v>6636</v>
      </c>
    </row>
    <row r="72" spans="1:9" ht="15" customHeight="1" x14ac:dyDescent="0.25">
      <c r="A72" s="115">
        <v>3</v>
      </c>
      <c r="B72" s="116"/>
      <c r="C72" s="117"/>
      <c r="D72" s="28" t="s">
        <v>24</v>
      </c>
      <c r="E72" s="68">
        <f>E73+E74</f>
        <v>6636</v>
      </c>
      <c r="F72" s="68">
        <f>F73+F74</f>
        <v>6636</v>
      </c>
      <c r="G72" s="68">
        <f>G73+G74</f>
        <v>6636</v>
      </c>
      <c r="H72" s="68">
        <f t="shared" ref="H72:I72" si="37">H73+H74</f>
        <v>6636</v>
      </c>
      <c r="I72" s="68">
        <f t="shared" si="37"/>
        <v>6636</v>
      </c>
    </row>
    <row r="73" spans="1:9" ht="15" customHeight="1" x14ac:dyDescent="0.25">
      <c r="A73" s="118">
        <v>31</v>
      </c>
      <c r="B73" s="119"/>
      <c r="C73" s="120"/>
      <c r="D73" s="28" t="s">
        <v>25</v>
      </c>
      <c r="E73" s="11">
        <v>5253</v>
      </c>
      <c r="F73" s="11">
        <v>5253</v>
      </c>
      <c r="G73" s="11">
        <v>5253</v>
      </c>
      <c r="H73" s="11">
        <v>5253</v>
      </c>
      <c r="I73" s="11">
        <v>5253</v>
      </c>
    </row>
    <row r="74" spans="1:9" ht="15" customHeight="1" x14ac:dyDescent="0.25">
      <c r="A74" s="118">
        <v>32</v>
      </c>
      <c r="B74" s="119"/>
      <c r="C74" s="120"/>
      <c r="D74" s="28" t="s">
        <v>37</v>
      </c>
      <c r="E74" s="11">
        <v>1383</v>
      </c>
      <c r="F74" s="11">
        <v>1383</v>
      </c>
      <c r="G74" s="11">
        <v>1383</v>
      </c>
      <c r="H74" s="11">
        <v>1383</v>
      </c>
      <c r="I74" s="11">
        <v>1383</v>
      </c>
    </row>
    <row r="75" spans="1:9" ht="15" customHeight="1" x14ac:dyDescent="0.25">
      <c r="A75" s="44"/>
      <c r="B75" s="45"/>
      <c r="C75" s="46"/>
      <c r="D75" s="28"/>
      <c r="E75" s="11"/>
      <c r="F75" s="11"/>
      <c r="G75" s="11"/>
      <c r="H75" s="11"/>
      <c r="I75" s="11"/>
    </row>
    <row r="76" spans="1:9" ht="15" customHeight="1" x14ac:dyDescent="0.25">
      <c r="A76" s="121" t="s">
        <v>116</v>
      </c>
      <c r="B76" s="122"/>
      <c r="C76" s="123"/>
      <c r="D76" s="83" t="s">
        <v>111</v>
      </c>
      <c r="E76" s="67">
        <f t="shared" ref="E76:G78" si="38">E77</f>
        <v>0</v>
      </c>
      <c r="F76" s="88">
        <f t="shared" si="38"/>
        <v>70841</v>
      </c>
      <c r="G76" s="67">
        <f t="shared" si="38"/>
        <v>70839</v>
      </c>
      <c r="H76" s="67">
        <f t="shared" ref="H76:I78" si="39">H77</f>
        <v>70839</v>
      </c>
      <c r="I76" s="67">
        <f t="shared" si="39"/>
        <v>70839</v>
      </c>
    </row>
    <row r="77" spans="1:9" ht="15" customHeight="1" x14ac:dyDescent="0.25">
      <c r="A77" s="124" t="s">
        <v>79</v>
      </c>
      <c r="B77" s="125"/>
      <c r="C77" s="126"/>
      <c r="D77" s="66" t="s">
        <v>20</v>
      </c>
      <c r="E77" s="67">
        <f t="shared" si="38"/>
        <v>0</v>
      </c>
      <c r="F77" s="88">
        <f t="shared" si="38"/>
        <v>70841</v>
      </c>
      <c r="G77" s="67">
        <f t="shared" si="38"/>
        <v>70839</v>
      </c>
      <c r="H77" s="67">
        <f t="shared" si="39"/>
        <v>70839</v>
      </c>
      <c r="I77" s="67">
        <f t="shared" si="39"/>
        <v>70839</v>
      </c>
    </row>
    <row r="78" spans="1:9" ht="15" customHeight="1" x14ac:dyDescent="0.25">
      <c r="A78" s="115">
        <v>4</v>
      </c>
      <c r="B78" s="116"/>
      <c r="C78" s="117"/>
      <c r="D78" s="28" t="s">
        <v>26</v>
      </c>
      <c r="E78" s="11">
        <f t="shared" si="38"/>
        <v>0</v>
      </c>
      <c r="F78" s="87">
        <f t="shared" si="38"/>
        <v>70841</v>
      </c>
      <c r="G78" s="11">
        <f t="shared" si="38"/>
        <v>70839</v>
      </c>
      <c r="H78" s="11">
        <f t="shared" si="39"/>
        <v>70839</v>
      </c>
      <c r="I78" s="11">
        <f t="shared" si="39"/>
        <v>70839</v>
      </c>
    </row>
    <row r="79" spans="1:9" ht="15" customHeight="1" x14ac:dyDescent="0.25">
      <c r="A79" s="118">
        <v>42</v>
      </c>
      <c r="B79" s="119"/>
      <c r="C79" s="120"/>
      <c r="D79" s="28" t="s">
        <v>54</v>
      </c>
      <c r="E79" s="11">
        <v>0</v>
      </c>
      <c r="F79" s="87">
        <v>70841</v>
      </c>
      <c r="G79" s="11">
        <v>70839</v>
      </c>
      <c r="H79" s="11">
        <v>70839</v>
      </c>
      <c r="I79" s="11">
        <v>70839</v>
      </c>
    </row>
    <row r="80" spans="1:9" ht="15" customHeight="1" x14ac:dyDescent="0.25">
      <c r="A80" s="44"/>
      <c r="B80" s="45"/>
      <c r="C80" s="46"/>
      <c r="D80" s="28"/>
      <c r="E80" s="11"/>
      <c r="F80" s="87"/>
      <c r="G80" s="11"/>
      <c r="H80" s="11"/>
      <c r="I80" s="11"/>
    </row>
    <row r="81" spans="1:9" ht="15" customHeight="1" x14ac:dyDescent="0.25">
      <c r="A81" s="121" t="s">
        <v>117</v>
      </c>
      <c r="B81" s="122"/>
      <c r="C81" s="123"/>
      <c r="D81" s="47" t="s">
        <v>81</v>
      </c>
      <c r="E81" s="67">
        <f t="shared" ref="E81:G83" si="40">E82</f>
        <v>0</v>
      </c>
      <c r="F81" s="88">
        <f t="shared" si="40"/>
        <v>103399</v>
      </c>
      <c r="G81" s="67">
        <f t="shared" si="40"/>
        <v>103401</v>
      </c>
      <c r="H81" s="67">
        <f t="shared" ref="H81:I82" si="41">H82</f>
        <v>103401</v>
      </c>
      <c r="I81" s="67">
        <f t="shared" si="41"/>
        <v>103401</v>
      </c>
    </row>
    <row r="82" spans="1:9" ht="15" customHeight="1" x14ac:dyDescent="0.25">
      <c r="A82" s="124" t="s">
        <v>79</v>
      </c>
      <c r="B82" s="125"/>
      <c r="C82" s="126"/>
      <c r="D82" s="66" t="s">
        <v>20</v>
      </c>
      <c r="E82" s="67">
        <f t="shared" si="40"/>
        <v>0</v>
      </c>
      <c r="F82" s="88">
        <f t="shared" si="40"/>
        <v>103399</v>
      </c>
      <c r="G82" s="67">
        <f t="shared" si="40"/>
        <v>103401</v>
      </c>
      <c r="H82" s="67">
        <f t="shared" si="41"/>
        <v>103401</v>
      </c>
      <c r="I82" s="67">
        <f t="shared" si="41"/>
        <v>103401</v>
      </c>
    </row>
    <row r="83" spans="1:9" ht="15" customHeight="1" x14ac:dyDescent="0.25">
      <c r="A83" s="115">
        <v>3</v>
      </c>
      <c r="B83" s="116"/>
      <c r="C83" s="117"/>
      <c r="D83" s="28" t="s">
        <v>24</v>
      </c>
      <c r="E83" s="11">
        <f t="shared" si="40"/>
        <v>0</v>
      </c>
      <c r="F83" s="87">
        <f t="shared" si="40"/>
        <v>103399</v>
      </c>
      <c r="G83" s="11">
        <f t="shared" si="40"/>
        <v>103401</v>
      </c>
      <c r="H83" s="11">
        <f>H84</f>
        <v>103401</v>
      </c>
      <c r="I83" s="11">
        <f>I84</f>
        <v>103401</v>
      </c>
    </row>
    <row r="84" spans="1:9" ht="15" customHeight="1" x14ac:dyDescent="0.25">
      <c r="A84" s="118">
        <v>32</v>
      </c>
      <c r="B84" s="119"/>
      <c r="C84" s="120"/>
      <c r="D84" s="28" t="s">
        <v>37</v>
      </c>
      <c r="E84" s="11">
        <v>0</v>
      </c>
      <c r="F84" s="87">
        <v>103399</v>
      </c>
      <c r="G84" s="11">
        <v>103401</v>
      </c>
      <c r="H84" s="11">
        <v>103401</v>
      </c>
      <c r="I84" s="11">
        <v>103401</v>
      </c>
    </row>
    <row r="85" spans="1:9" ht="15" customHeight="1" x14ac:dyDescent="0.25">
      <c r="A85" s="44"/>
      <c r="B85" s="45"/>
      <c r="C85" s="46"/>
      <c r="D85" s="28"/>
      <c r="E85" s="11"/>
      <c r="F85" s="11"/>
      <c r="G85" s="11"/>
      <c r="H85" s="11"/>
      <c r="I85" s="11"/>
    </row>
    <row r="86" spans="1:9" ht="15" customHeight="1" x14ac:dyDescent="0.25">
      <c r="A86" s="121" t="s">
        <v>82</v>
      </c>
      <c r="B86" s="122"/>
      <c r="C86" s="123"/>
      <c r="D86" s="47" t="s">
        <v>84</v>
      </c>
      <c r="E86" s="67">
        <f>E87</f>
        <v>62910</v>
      </c>
      <c r="F86" s="67">
        <f t="shared" ref="F86:I87" si="42">F87</f>
        <v>0</v>
      </c>
      <c r="G86" s="67">
        <f t="shared" si="42"/>
        <v>0</v>
      </c>
      <c r="H86" s="67">
        <f t="shared" si="42"/>
        <v>0</v>
      </c>
      <c r="I86" s="67">
        <f t="shared" si="42"/>
        <v>0</v>
      </c>
    </row>
    <row r="87" spans="1:9" ht="15" customHeight="1" x14ac:dyDescent="0.25">
      <c r="A87" s="124" t="s">
        <v>79</v>
      </c>
      <c r="B87" s="125"/>
      <c r="C87" s="126"/>
      <c r="D87" s="66" t="s">
        <v>20</v>
      </c>
      <c r="E87" s="67">
        <f>E88</f>
        <v>62910</v>
      </c>
      <c r="F87" s="67">
        <f t="shared" si="42"/>
        <v>0</v>
      </c>
      <c r="G87" s="67">
        <f t="shared" si="42"/>
        <v>0</v>
      </c>
      <c r="H87" s="67">
        <f t="shared" si="42"/>
        <v>0</v>
      </c>
      <c r="I87" s="67">
        <f t="shared" si="42"/>
        <v>0</v>
      </c>
    </row>
    <row r="88" spans="1:9" ht="15" customHeight="1" x14ac:dyDescent="0.25">
      <c r="A88" s="115">
        <v>3</v>
      </c>
      <c r="B88" s="116"/>
      <c r="C88" s="117"/>
      <c r="D88" s="28" t="s">
        <v>24</v>
      </c>
      <c r="E88" s="11">
        <f>E89+E90</f>
        <v>62910</v>
      </c>
      <c r="F88" s="11">
        <f t="shared" ref="F88:I88" si="43">F89+F90</f>
        <v>0</v>
      </c>
      <c r="G88" s="11">
        <f t="shared" si="43"/>
        <v>0</v>
      </c>
      <c r="H88" s="11">
        <f t="shared" si="43"/>
        <v>0</v>
      </c>
      <c r="I88" s="11">
        <f t="shared" si="43"/>
        <v>0</v>
      </c>
    </row>
    <row r="89" spans="1:9" ht="15" customHeight="1" x14ac:dyDescent="0.25">
      <c r="A89" s="118">
        <v>31</v>
      </c>
      <c r="B89" s="119"/>
      <c r="C89" s="120"/>
      <c r="D89" s="28" t="s">
        <v>25</v>
      </c>
      <c r="E89" s="11">
        <v>49767</v>
      </c>
      <c r="F89" s="11">
        <v>0</v>
      </c>
      <c r="G89" s="11">
        <v>0</v>
      </c>
      <c r="H89" s="11">
        <v>0</v>
      </c>
      <c r="I89" s="11">
        <v>0</v>
      </c>
    </row>
    <row r="90" spans="1:9" ht="15" customHeight="1" x14ac:dyDescent="0.25">
      <c r="A90" s="118">
        <v>32</v>
      </c>
      <c r="B90" s="119"/>
      <c r="C90" s="120"/>
      <c r="D90" s="28" t="s">
        <v>37</v>
      </c>
      <c r="E90" s="11">
        <v>13143</v>
      </c>
      <c r="F90" s="11">
        <v>0</v>
      </c>
      <c r="G90" s="11">
        <v>0</v>
      </c>
      <c r="H90" s="11">
        <v>0</v>
      </c>
      <c r="I90" s="11">
        <v>0</v>
      </c>
    </row>
    <row r="91" spans="1:9" ht="15" customHeight="1" x14ac:dyDescent="0.25">
      <c r="A91" s="44"/>
      <c r="B91" s="45"/>
      <c r="C91" s="46"/>
      <c r="D91" s="28"/>
      <c r="E91" s="11"/>
      <c r="F91" s="11"/>
      <c r="G91" s="11"/>
      <c r="H91" s="11"/>
      <c r="I91" s="11"/>
    </row>
    <row r="92" spans="1:9" ht="15" customHeight="1" x14ac:dyDescent="0.25">
      <c r="A92" s="121" t="s">
        <v>83</v>
      </c>
      <c r="B92" s="122"/>
      <c r="C92" s="123"/>
      <c r="D92" s="47" t="s">
        <v>85</v>
      </c>
      <c r="E92" s="67">
        <f>E93</f>
        <v>62910</v>
      </c>
      <c r="F92" s="67">
        <f t="shared" ref="F92:I93" si="44">F93</f>
        <v>0</v>
      </c>
      <c r="G92" s="67">
        <f t="shared" si="44"/>
        <v>0</v>
      </c>
      <c r="H92" s="67">
        <f t="shared" si="44"/>
        <v>0</v>
      </c>
      <c r="I92" s="67">
        <f t="shared" si="44"/>
        <v>0</v>
      </c>
    </row>
    <row r="93" spans="1:9" ht="15" customHeight="1" x14ac:dyDescent="0.25">
      <c r="A93" s="124" t="s">
        <v>79</v>
      </c>
      <c r="B93" s="125"/>
      <c r="C93" s="126"/>
      <c r="D93" s="66" t="s">
        <v>20</v>
      </c>
      <c r="E93" s="67">
        <f>E94</f>
        <v>62910</v>
      </c>
      <c r="F93" s="67">
        <f t="shared" si="44"/>
        <v>0</v>
      </c>
      <c r="G93" s="67">
        <f t="shared" si="44"/>
        <v>0</v>
      </c>
      <c r="H93" s="67">
        <f t="shared" si="44"/>
        <v>0</v>
      </c>
      <c r="I93" s="67">
        <f t="shared" si="44"/>
        <v>0</v>
      </c>
    </row>
    <row r="94" spans="1:9" ht="15" customHeight="1" x14ac:dyDescent="0.25">
      <c r="A94" s="115">
        <v>3</v>
      </c>
      <c r="B94" s="116"/>
      <c r="C94" s="117"/>
      <c r="D94" s="28" t="s">
        <v>24</v>
      </c>
      <c r="E94" s="11">
        <f>E95+E96</f>
        <v>62910</v>
      </c>
      <c r="F94" s="11">
        <f t="shared" ref="F94:I94" si="45">F95+F96</f>
        <v>0</v>
      </c>
      <c r="G94" s="11">
        <f t="shared" si="45"/>
        <v>0</v>
      </c>
      <c r="H94" s="11">
        <f t="shared" si="45"/>
        <v>0</v>
      </c>
      <c r="I94" s="11">
        <f t="shared" si="45"/>
        <v>0</v>
      </c>
    </row>
    <row r="95" spans="1:9" ht="15" customHeight="1" x14ac:dyDescent="0.25">
      <c r="A95" s="118">
        <v>31</v>
      </c>
      <c r="B95" s="119"/>
      <c r="C95" s="120"/>
      <c r="D95" s="28" t="s">
        <v>25</v>
      </c>
      <c r="E95" s="11">
        <v>49767</v>
      </c>
      <c r="F95" s="11">
        <v>0</v>
      </c>
      <c r="G95" s="11">
        <v>0</v>
      </c>
      <c r="H95" s="11">
        <v>0</v>
      </c>
      <c r="I95" s="11">
        <v>0</v>
      </c>
    </row>
    <row r="96" spans="1:9" ht="15" customHeight="1" x14ac:dyDescent="0.25">
      <c r="A96" s="118">
        <v>32</v>
      </c>
      <c r="B96" s="119"/>
      <c r="C96" s="120"/>
      <c r="D96" s="28" t="s">
        <v>37</v>
      </c>
      <c r="E96" s="11">
        <v>13143</v>
      </c>
      <c r="F96" s="11">
        <v>0</v>
      </c>
      <c r="G96" s="11">
        <v>0</v>
      </c>
      <c r="H96" s="11">
        <v>0</v>
      </c>
      <c r="I96" s="11">
        <v>0</v>
      </c>
    </row>
    <row r="97" spans="1:9" ht="15" customHeight="1" x14ac:dyDescent="0.25">
      <c r="A97" s="44"/>
      <c r="B97" s="45"/>
      <c r="C97" s="46"/>
      <c r="D97" s="28"/>
      <c r="E97" s="11"/>
      <c r="F97" s="11"/>
      <c r="G97" s="11"/>
      <c r="H97" s="11"/>
      <c r="I97" s="11"/>
    </row>
    <row r="98" spans="1:9" ht="15" customHeight="1" x14ac:dyDescent="0.25">
      <c r="A98" s="121" t="s">
        <v>86</v>
      </c>
      <c r="B98" s="122"/>
      <c r="C98" s="123"/>
      <c r="D98" s="47" t="s">
        <v>87</v>
      </c>
      <c r="E98" s="67">
        <f>E99</f>
        <v>23890</v>
      </c>
      <c r="F98" s="67">
        <f t="shared" ref="F98:I99" si="46">F99</f>
        <v>0</v>
      </c>
      <c r="G98" s="67">
        <f t="shared" si="46"/>
        <v>0</v>
      </c>
      <c r="H98" s="67">
        <f t="shared" si="46"/>
        <v>0</v>
      </c>
      <c r="I98" s="67">
        <f t="shared" si="46"/>
        <v>0</v>
      </c>
    </row>
    <row r="99" spans="1:9" ht="15" customHeight="1" x14ac:dyDescent="0.25">
      <c r="A99" s="124" t="s">
        <v>79</v>
      </c>
      <c r="B99" s="125"/>
      <c r="C99" s="126"/>
      <c r="D99" s="66" t="s">
        <v>20</v>
      </c>
      <c r="E99" s="67">
        <f>E100</f>
        <v>23890</v>
      </c>
      <c r="F99" s="67">
        <f t="shared" si="46"/>
        <v>0</v>
      </c>
      <c r="G99" s="67">
        <f t="shared" si="46"/>
        <v>0</v>
      </c>
      <c r="H99" s="67">
        <f t="shared" si="46"/>
        <v>0</v>
      </c>
      <c r="I99" s="67">
        <f t="shared" si="46"/>
        <v>0</v>
      </c>
    </row>
    <row r="100" spans="1:9" ht="15" customHeight="1" x14ac:dyDescent="0.25">
      <c r="A100" s="115">
        <v>3</v>
      </c>
      <c r="B100" s="116"/>
      <c r="C100" s="117"/>
      <c r="D100" s="28" t="s">
        <v>24</v>
      </c>
      <c r="E100" s="11">
        <f>E101+E102</f>
        <v>23890</v>
      </c>
      <c r="F100" s="11">
        <f t="shared" ref="F100:I100" si="47">F101+F102</f>
        <v>0</v>
      </c>
      <c r="G100" s="11">
        <f t="shared" si="47"/>
        <v>0</v>
      </c>
      <c r="H100" s="11">
        <f t="shared" si="47"/>
        <v>0</v>
      </c>
      <c r="I100" s="11">
        <f t="shared" si="47"/>
        <v>0</v>
      </c>
    </row>
    <row r="101" spans="1:9" ht="15" customHeight="1" x14ac:dyDescent="0.25">
      <c r="A101" s="118">
        <v>31</v>
      </c>
      <c r="B101" s="119"/>
      <c r="C101" s="120"/>
      <c r="D101" s="28" t="s">
        <v>25</v>
      </c>
      <c r="E101" s="11">
        <v>18899</v>
      </c>
      <c r="F101" s="11">
        <v>0</v>
      </c>
      <c r="G101" s="11">
        <v>0</v>
      </c>
      <c r="H101" s="11">
        <v>0</v>
      </c>
      <c r="I101" s="11">
        <v>0</v>
      </c>
    </row>
    <row r="102" spans="1:9" ht="15" customHeight="1" x14ac:dyDescent="0.25">
      <c r="A102" s="118">
        <v>32</v>
      </c>
      <c r="B102" s="119"/>
      <c r="C102" s="120"/>
      <c r="D102" s="28" t="s">
        <v>37</v>
      </c>
      <c r="E102" s="11">
        <v>4991</v>
      </c>
      <c r="F102" s="11">
        <v>0</v>
      </c>
      <c r="G102" s="11">
        <v>0</v>
      </c>
      <c r="H102" s="11">
        <v>0</v>
      </c>
      <c r="I102" s="11">
        <v>0</v>
      </c>
    </row>
    <row r="103" spans="1:9" ht="15" customHeight="1" x14ac:dyDescent="0.25">
      <c r="A103" s="44"/>
      <c r="B103" s="45"/>
      <c r="C103" s="46"/>
      <c r="D103" s="28"/>
      <c r="E103" s="11"/>
      <c r="F103" s="11"/>
      <c r="G103" s="11"/>
      <c r="H103" s="11"/>
      <c r="I103" s="11"/>
    </row>
    <row r="104" spans="1:9" ht="15" customHeight="1" x14ac:dyDescent="0.25">
      <c r="A104" s="121" t="s">
        <v>101</v>
      </c>
      <c r="B104" s="122"/>
      <c r="C104" s="123"/>
      <c r="D104" s="78" t="s">
        <v>102</v>
      </c>
      <c r="E104" s="67">
        <f t="shared" ref="E104:F104" si="48">E105</f>
        <v>0</v>
      </c>
      <c r="F104" s="67">
        <f t="shared" si="48"/>
        <v>0</v>
      </c>
      <c r="G104" s="67">
        <f>G105</f>
        <v>172540</v>
      </c>
      <c r="H104" s="67">
        <f t="shared" ref="H104:I104" si="49">H105</f>
        <v>172540</v>
      </c>
      <c r="I104" s="67">
        <f t="shared" si="49"/>
        <v>172540</v>
      </c>
    </row>
    <row r="105" spans="1:9" ht="15" customHeight="1" x14ac:dyDescent="0.25">
      <c r="A105" s="124" t="s">
        <v>79</v>
      </c>
      <c r="B105" s="125"/>
      <c r="C105" s="126"/>
      <c r="D105" s="66" t="s">
        <v>20</v>
      </c>
      <c r="E105" s="67">
        <f t="shared" ref="E105:F105" si="50">E106</f>
        <v>0</v>
      </c>
      <c r="F105" s="67">
        <f t="shared" si="50"/>
        <v>0</v>
      </c>
      <c r="G105" s="67">
        <f>G106</f>
        <v>172540</v>
      </c>
      <c r="H105" s="67">
        <f t="shared" ref="H105:I105" si="51">H106</f>
        <v>172540</v>
      </c>
      <c r="I105" s="67">
        <f t="shared" si="51"/>
        <v>172540</v>
      </c>
    </row>
    <row r="106" spans="1:9" ht="15" customHeight="1" x14ac:dyDescent="0.25">
      <c r="A106" s="115">
        <v>3</v>
      </c>
      <c r="B106" s="116"/>
      <c r="C106" s="117"/>
      <c r="D106" s="28" t="s">
        <v>24</v>
      </c>
      <c r="E106" s="67">
        <f t="shared" ref="E106:F106" si="52">E107+E108</f>
        <v>0</v>
      </c>
      <c r="F106" s="67">
        <f t="shared" si="52"/>
        <v>0</v>
      </c>
      <c r="G106" s="68">
        <f>G107+G108</f>
        <v>172540</v>
      </c>
      <c r="H106" s="68">
        <f t="shared" ref="H106:I106" si="53">H107+H108</f>
        <v>172540</v>
      </c>
      <c r="I106" s="68">
        <f t="shared" si="53"/>
        <v>172540</v>
      </c>
    </row>
    <row r="107" spans="1:9" ht="15" customHeight="1" x14ac:dyDescent="0.25">
      <c r="A107" s="118">
        <v>31</v>
      </c>
      <c r="B107" s="119"/>
      <c r="C107" s="120"/>
      <c r="D107" s="28" t="s">
        <v>25</v>
      </c>
      <c r="E107" s="11">
        <v>0</v>
      </c>
      <c r="F107" s="11">
        <v>0</v>
      </c>
      <c r="G107" s="11">
        <v>136306</v>
      </c>
      <c r="H107" s="11">
        <v>136306</v>
      </c>
      <c r="I107" s="11">
        <v>136306</v>
      </c>
    </row>
    <row r="108" spans="1:9" ht="15" customHeight="1" x14ac:dyDescent="0.25">
      <c r="A108" s="118">
        <v>32</v>
      </c>
      <c r="B108" s="119"/>
      <c r="C108" s="120"/>
      <c r="D108" s="28" t="s">
        <v>37</v>
      </c>
      <c r="E108" s="11">
        <v>0</v>
      </c>
      <c r="F108" s="11">
        <v>0</v>
      </c>
      <c r="G108" s="11">
        <v>36234</v>
      </c>
      <c r="H108" s="11">
        <v>36234</v>
      </c>
      <c r="I108" s="11">
        <v>36234</v>
      </c>
    </row>
    <row r="109" spans="1:9" ht="15" customHeight="1" x14ac:dyDescent="0.25">
      <c r="A109" s="44"/>
      <c r="B109" s="45"/>
      <c r="C109" s="46"/>
      <c r="D109" s="28"/>
      <c r="E109" s="11"/>
      <c r="F109" s="11"/>
      <c r="G109" s="11"/>
      <c r="H109" s="11"/>
      <c r="I109" s="11"/>
    </row>
    <row r="110" spans="1:9" ht="29.25" customHeight="1" x14ac:dyDescent="0.25">
      <c r="A110" s="121" t="s">
        <v>103</v>
      </c>
      <c r="B110" s="122"/>
      <c r="C110" s="123"/>
      <c r="D110" s="134" t="s">
        <v>126</v>
      </c>
      <c r="E110" s="67">
        <f t="shared" ref="E110:E111" si="54">E111</f>
        <v>0</v>
      </c>
      <c r="F110" s="88">
        <f t="shared" ref="F110:F111" si="55">F111</f>
        <v>94919</v>
      </c>
      <c r="G110" s="67">
        <f>G111</f>
        <v>414327</v>
      </c>
      <c r="H110" s="67">
        <f t="shared" ref="H110:H111" si="56">H111</f>
        <v>0</v>
      </c>
      <c r="I110" s="67">
        <f t="shared" ref="I110:I111" si="57">I111</f>
        <v>0</v>
      </c>
    </row>
    <row r="111" spans="1:9" ht="15" customHeight="1" x14ac:dyDescent="0.25">
      <c r="A111" s="124" t="s">
        <v>79</v>
      </c>
      <c r="B111" s="125"/>
      <c r="C111" s="126"/>
      <c r="D111" s="66" t="s">
        <v>20</v>
      </c>
      <c r="E111" s="67">
        <f t="shared" si="54"/>
        <v>0</v>
      </c>
      <c r="F111" s="88">
        <f t="shared" si="55"/>
        <v>94919</v>
      </c>
      <c r="G111" s="67">
        <f>G112</f>
        <v>414327</v>
      </c>
      <c r="H111" s="67">
        <f t="shared" si="56"/>
        <v>0</v>
      </c>
      <c r="I111" s="67">
        <f t="shared" si="57"/>
        <v>0</v>
      </c>
    </row>
    <row r="112" spans="1:9" ht="15" customHeight="1" x14ac:dyDescent="0.25">
      <c r="A112" s="115">
        <v>3</v>
      </c>
      <c r="B112" s="116"/>
      <c r="C112" s="117"/>
      <c r="D112" s="28" t="s">
        <v>24</v>
      </c>
      <c r="E112" s="11">
        <f t="shared" ref="E112" si="58">E113+E114</f>
        <v>0</v>
      </c>
      <c r="F112" s="87">
        <f t="shared" ref="F112" si="59">F113+F114</f>
        <v>94919</v>
      </c>
      <c r="G112" s="11">
        <f>G113+G114</f>
        <v>414327</v>
      </c>
      <c r="H112" s="11">
        <f t="shared" ref="H112" si="60">H113+H114</f>
        <v>0</v>
      </c>
      <c r="I112" s="11">
        <f t="shared" ref="I112" si="61">I113+I114</f>
        <v>0</v>
      </c>
    </row>
    <row r="113" spans="1:9" ht="15" customHeight="1" x14ac:dyDescent="0.25">
      <c r="A113" s="118">
        <v>31</v>
      </c>
      <c r="B113" s="119"/>
      <c r="C113" s="120"/>
      <c r="D113" s="28" t="s">
        <v>25</v>
      </c>
      <c r="E113" s="11">
        <v>0</v>
      </c>
      <c r="F113" s="87">
        <v>0</v>
      </c>
      <c r="G113" s="11">
        <v>122310</v>
      </c>
      <c r="H113" s="11">
        <v>0</v>
      </c>
      <c r="I113" s="11">
        <v>0</v>
      </c>
    </row>
    <row r="114" spans="1:9" ht="15" customHeight="1" x14ac:dyDescent="0.25">
      <c r="A114" s="118">
        <v>32</v>
      </c>
      <c r="B114" s="119"/>
      <c r="C114" s="120"/>
      <c r="D114" s="28" t="s">
        <v>37</v>
      </c>
      <c r="E114" s="11">
        <v>0</v>
      </c>
      <c r="F114" s="87">
        <v>94919</v>
      </c>
      <c r="G114" s="11">
        <v>292017</v>
      </c>
      <c r="H114" s="11">
        <v>0</v>
      </c>
      <c r="I114" s="11">
        <v>0</v>
      </c>
    </row>
  </sheetData>
  <mergeCells count="97">
    <mergeCell ref="A104:C104"/>
    <mergeCell ref="A105:C105"/>
    <mergeCell ref="A106:C106"/>
    <mergeCell ref="A107:C107"/>
    <mergeCell ref="A108:C108"/>
    <mergeCell ref="A110:C110"/>
    <mergeCell ref="A111:C111"/>
    <mergeCell ref="A112:C112"/>
    <mergeCell ref="A113:C113"/>
    <mergeCell ref="A114:C114"/>
    <mergeCell ref="A102:C102"/>
    <mergeCell ref="A94:C94"/>
    <mergeCell ref="A98:C98"/>
    <mergeCell ref="A99:C99"/>
    <mergeCell ref="A100:C100"/>
    <mergeCell ref="A101:C101"/>
    <mergeCell ref="A96:C96"/>
    <mergeCell ref="A95:C95"/>
    <mergeCell ref="A88:C88"/>
    <mergeCell ref="A89:C89"/>
    <mergeCell ref="A90:C90"/>
    <mergeCell ref="A92:C92"/>
    <mergeCell ref="A93:C93"/>
    <mergeCell ref="A78:C78"/>
    <mergeCell ref="A83:C83"/>
    <mergeCell ref="A84:C84"/>
    <mergeCell ref="A86:C86"/>
    <mergeCell ref="A87:C87"/>
    <mergeCell ref="A79:C79"/>
    <mergeCell ref="A82:C82"/>
    <mergeCell ref="A81:C81"/>
    <mergeCell ref="A67:C67"/>
    <mergeCell ref="A68:C68"/>
    <mergeCell ref="A70:C70"/>
    <mergeCell ref="A71:C71"/>
    <mergeCell ref="A77:C77"/>
    <mergeCell ref="A72:C72"/>
    <mergeCell ref="A73:C73"/>
    <mergeCell ref="A74:C74"/>
    <mergeCell ref="A76:C76"/>
    <mergeCell ref="A61:C61"/>
    <mergeCell ref="A62:C62"/>
    <mergeCell ref="A64:C64"/>
    <mergeCell ref="A65:C65"/>
    <mergeCell ref="A66:C66"/>
    <mergeCell ref="A55:C55"/>
    <mergeCell ref="A56:C56"/>
    <mergeCell ref="A58:C58"/>
    <mergeCell ref="A59:C59"/>
    <mergeCell ref="A60:C60"/>
    <mergeCell ref="A36:C36"/>
    <mergeCell ref="A50:C50"/>
    <mergeCell ref="A51:C51"/>
    <mergeCell ref="A53:C53"/>
    <mergeCell ref="A54:C54"/>
    <mergeCell ref="A47:C47"/>
    <mergeCell ref="A48:C48"/>
    <mergeCell ref="A49:C49"/>
    <mergeCell ref="A43:C43"/>
    <mergeCell ref="A44:C44"/>
    <mergeCell ref="A45:C45"/>
    <mergeCell ref="A42:C42"/>
    <mergeCell ref="A37:C37"/>
    <mergeCell ref="A38:C38"/>
    <mergeCell ref="A39:C39"/>
    <mergeCell ref="A40:C40"/>
    <mergeCell ref="A17:C17"/>
    <mergeCell ref="A18:C18"/>
    <mergeCell ref="A21:C21"/>
    <mergeCell ref="A22:C22"/>
    <mergeCell ref="A29:C29"/>
    <mergeCell ref="A23:C23"/>
    <mergeCell ref="A24:C24"/>
    <mergeCell ref="A32:C32"/>
    <mergeCell ref="A33:C33"/>
    <mergeCell ref="A34:C34"/>
    <mergeCell ref="A35:C35"/>
    <mergeCell ref="A27:C27"/>
    <mergeCell ref="A28:C28"/>
    <mergeCell ref="A31:C31"/>
    <mergeCell ref="A30:C30"/>
    <mergeCell ref="A1:I1"/>
    <mergeCell ref="A3:I3"/>
    <mergeCell ref="A5:C5"/>
    <mergeCell ref="A19:C19"/>
    <mergeCell ref="A20:C20"/>
    <mergeCell ref="A6:C6"/>
    <mergeCell ref="A7:C7"/>
    <mergeCell ref="A8:C8"/>
    <mergeCell ref="A9:C9"/>
    <mergeCell ref="A11:C11"/>
    <mergeCell ref="A10:C10"/>
    <mergeCell ref="A12:C12"/>
    <mergeCell ref="A13:C13"/>
    <mergeCell ref="A14:C14"/>
    <mergeCell ref="A15:C15"/>
    <mergeCell ref="A16:C16"/>
  </mergeCells>
  <phoneticPr fontId="26" type="noConversion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2022-12-13T10:22:31Z</cp:lastPrinted>
  <dcterms:created xsi:type="dcterms:W3CDTF">2022-08-12T12:51:27Z</dcterms:created>
  <dcterms:modified xsi:type="dcterms:W3CDTF">2022-12-15T12:01:02Z</dcterms:modified>
</cp:coreProperties>
</file>